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@KELAS\SIM1-bengkayang\Materi\"/>
    </mc:Choice>
  </mc:AlternateContent>
  <xr:revisionPtr revIDLastSave="0" documentId="8_{9DBF19F2-B494-423F-B66F-B221E8BADF05}" xr6:coauthVersionLast="47" xr6:coauthVersionMax="47" xr10:uidLastSave="{00000000-0000-0000-0000-000000000000}"/>
  <bookViews>
    <workbookView xWindow="-110" yWindow="-110" windowWidth="19420" windowHeight="10420" activeTab="2" xr2:uid="{4B9E399C-9B57-4B9A-A27A-A81D81200C2D}"/>
  </bookViews>
  <sheets>
    <sheet name="Sheet1" sheetId="1" r:id="rId1"/>
    <sheet name="penjualan" sheetId="2" r:id="rId2"/>
    <sheet name="pembeli" sheetId="4" r:id="rId3"/>
    <sheet name="penjualan_detail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" i="4" l="1"/>
  <c r="F6" i="4"/>
  <c r="F7" i="4"/>
  <c r="F8" i="4"/>
  <c r="F9" i="4"/>
  <c r="F10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29" i="4"/>
  <c r="F30" i="4"/>
  <c r="F31" i="4"/>
  <c r="F32" i="4"/>
  <c r="F33" i="4"/>
  <c r="F4" i="4"/>
  <c r="E5" i="4"/>
  <c r="E6" i="4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4" i="4"/>
  <c r="G5" i="3"/>
  <c r="H5" i="3"/>
  <c r="G6" i="3"/>
  <c r="H6" i="3"/>
  <c r="G7" i="3"/>
  <c r="H7" i="3"/>
  <c r="G8" i="3"/>
  <c r="H8" i="3"/>
  <c r="G9" i="3"/>
  <c r="H9" i="3"/>
  <c r="G10" i="3"/>
  <c r="H10" i="3"/>
  <c r="G11" i="3"/>
  <c r="H11" i="3"/>
  <c r="G12" i="3"/>
  <c r="G66" i="2" s="1"/>
  <c r="H66" i="2" s="1"/>
  <c r="H12" i="3"/>
  <c r="G13" i="3"/>
  <c r="H13" i="3"/>
  <c r="G14" i="3"/>
  <c r="H14" i="3"/>
  <c r="G15" i="3"/>
  <c r="H15" i="3"/>
  <c r="G16" i="3"/>
  <c r="H16" i="3"/>
  <c r="G17" i="3"/>
  <c r="H17" i="3"/>
  <c r="G18" i="3"/>
  <c r="H18" i="3"/>
  <c r="G19" i="3"/>
  <c r="H19" i="3"/>
  <c r="G20" i="3"/>
  <c r="G88" i="2" s="1"/>
  <c r="H88" i="2" s="1"/>
  <c r="H20" i="3"/>
  <c r="G21" i="3"/>
  <c r="H21" i="3"/>
  <c r="G22" i="3"/>
  <c r="H22" i="3"/>
  <c r="G23" i="3"/>
  <c r="H23" i="3"/>
  <c r="G24" i="3"/>
  <c r="H24" i="3"/>
  <c r="G25" i="3"/>
  <c r="H25" i="3"/>
  <c r="G26" i="3"/>
  <c r="H26" i="3"/>
  <c r="G27" i="3"/>
  <c r="H27" i="3"/>
  <c r="G28" i="3"/>
  <c r="G42" i="2" s="1"/>
  <c r="H42" i="2" s="1"/>
  <c r="H28" i="3"/>
  <c r="G29" i="3"/>
  <c r="H29" i="3"/>
  <c r="G30" i="3"/>
  <c r="H30" i="3"/>
  <c r="G31" i="3"/>
  <c r="H31" i="3"/>
  <c r="G32" i="3"/>
  <c r="H32" i="3"/>
  <c r="G33" i="3"/>
  <c r="H33" i="3"/>
  <c r="G34" i="3"/>
  <c r="H34" i="3"/>
  <c r="G35" i="3"/>
  <c r="H35" i="3"/>
  <c r="G36" i="3"/>
  <c r="G53" i="2" s="1"/>
  <c r="H53" i="2" s="1"/>
  <c r="H36" i="3"/>
  <c r="G37" i="3"/>
  <c r="H37" i="3"/>
  <c r="G38" i="3"/>
  <c r="H38" i="3"/>
  <c r="G39" i="3"/>
  <c r="H39" i="3"/>
  <c r="G40" i="3"/>
  <c r="H40" i="3"/>
  <c r="G41" i="3"/>
  <c r="H41" i="3"/>
  <c r="G42" i="3"/>
  <c r="H42" i="3"/>
  <c r="G43" i="3"/>
  <c r="H43" i="3"/>
  <c r="G44" i="3"/>
  <c r="G49" i="2" s="1"/>
  <c r="H49" i="2" s="1"/>
  <c r="H44" i="3"/>
  <c r="G45" i="3"/>
  <c r="H45" i="3"/>
  <c r="G46" i="3"/>
  <c r="H46" i="3"/>
  <c r="G47" i="3"/>
  <c r="H47" i="3"/>
  <c r="G48" i="3"/>
  <c r="H48" i="3"/>
  <c r="G49" i="3"/>
  <c r="H49" i="3"/>
  <c r="G50" i="3"/>
  <c r="H50" i="3"/>
  <c r="G51" i="3"/>
  <c r="H51" i="3"/>
  <c r="G52" i="3"/>
  <c r="G79" i="2" s="1"/>
  <c r="H79" i="2" s="1"/>
  <c r="H52" i="3"/>
  <c r="G53" i="3"/>
  <c r="H53" i="3"/>
  <c r="G54" i="3"/>
  <c r="H54" i="3"/>
  <c r="G55" i="3"/>
  <c r="H55" i="3"/>
  <c r="G56" i="3"/>
  <c r="H56" i="3"/>
  <c r="G57" i="3"/>
  <c r="H57" i="3"/>
  <c r="G58" i="3"/>
  <c r="H58" i="3"/>
  <c r="G59" i="3"/>
  <c r="H59" i="3"/>
  <c r="G60" i="3"/>
  <c r="G67" i="2" s="1"/>
  <c r="H67" i="2" s="1"/>
  <c r="H60" i="3"/>
  <c r="G61" i="3"/>
  <c r="H61" i="3"/>
  <c r="G62" i="3"/>
  <c r="H62" i="3"/>
  <c r="G63" i="3"/>
  <c r="H63" i="3"/>
  <c r="G64" i="3"/>
  <c r="H64" i="3"/>
  <c r="G65" i="3"/>
  <c r="H65" i="3"/>
  <c r="G66" i="3"/>
  <c r="H66" i="3"/>
  <c r="G67" i="3"/>
  <c r="H67" i="3"/>
  <c r="G68" i="3"/>
  <c r="G77" i="2" s="1"/>
  <c r="H77" i="2" s="1"/>
  <c r="H68" i="3"/>
  <c r="G69" i="3"/>
  <c r="H69" i="3"/>
  <c r="G70" i="3"/>
  <c r="H70" i="3"/>
  <c r="G71" i="3"/>
  <c r="H71" i="3"/>
  <c r="G72" i="3"/>
  <c r="H72" i="3"/>
  <c r="G73" i="3"/>
  <c r="H73" i="3"/>
  <c r="G74" i="3"/>
  <c r="H74" i="3"/>
  <c r="G75" i="3"/>
  <c r="H75" i="3"/>
  <c r="G76" i="3"/>
  <c r="G90" i="2" s="1"/>
  <c r="H90" i="2" s="1"/>
  <c r="H76" i="3"/>
  <c r="G77" i="3"/>
  <c r="H77" i="3"/>
  <c r="G78" i="3"/>
  <c r="H78" i="3"/>
  <c r="G79" i="3"/>
  <c r="H79" i="3"/>
  <c r="G80" i="3"/>
  <c r="H80" i="3"/>
  <c r="G81" i="3"/>
  <c r="H81" i="3"/>
  <c r="G82" i="3"/>
  <c r="H82" i="3"/>
  <c r="G83" i="3"/>
  <c r="H83" i="3"/>
  <c r="G84" i="3"/>
  <c r="H84" i="3"/>
  <c r="G85" i="3"/>
  <c r="H85" i="3"/>
  <c r="G86" i="3"/>
  <c r="H86" i="3"/>
  <c r="G87" i="3"/>
  <c r="H87" i="3"/>
  <c r="G88" i="3"/>
  <c r="H88" i="3"/>
  <c r="G89" i="3"/>
  <c r="H89" i="3"/>
  <c r="G90" i="3"/>
  <c r="H90" i="3"/>
  <c r="G91" i="3"/>
  <c r="H91" i="3"/>
  <c r="G92" i="3"/>
  <c r="G86" i="2" s="1"/>
  <c r="H86" i="2" s="1"/>
  <c r="H92" i="3"/>
  <c r="G93" i="3"/>
  <c r="H93" i="3"/>
  <c r="G94" i="3"/>
  <c r="H94" i="3"/>
  <c r="G95" i="3"/>
  <c r="H95" i="3"/>
  <c r="G96" i="3"/>
  <c r="H96" i="3"/>
  <c r="G97" i="3"/>
  <c r="H97" i="3"/>
  <c r="G98" i="3"/>
  <c r="H98" i="3"/>
  <c r="G99" i="3"/>
  <c r="H99" i="3"/>
  <c r="G100" i="3"/>
  <c r="G8" i="2" s="1"/>
  <c r="H8" i="2" s="1"/>
  <c r="H100" i="3"/>
  <c r="G101" i="3"/>
  <c r="H101" i="3"/>
  <c r="G102" i="3"/>
  <c r="H102" i="3"/>
  <c r="G103" i="3"/>
  <c r="H103" i="3"/>
  <c r="G104" i="3"/>
  <c r="H104" i="3"/>
  <c r="G105" i="3"/>
  <c r="H105" i="3"/>
  <c r="G106" i="3"/>
  <c r="H106" i="3"/>
  <c r="G107" i="3"/>
  <c r="H107" i="3"/>
  <c r="G108" i="3"/>
  <c r="H108" i="3"/>
  <c r="G109" i="3"/>
  <c r="H109" i="3"/>
  <c r="G110" i="3"/>
  <c r="H110" i="3"/>
  <c r="G111" i="3"/>
  <c r="H111" i="3"/>
  <c r="G112" i="3"/>
  <c r="H112" i="3"/>
  <c r="G113" i="3"/>
  <c r="H113" i="3"/>
  <c r="G114" i="3"/>
  <c r="H114" i="3"/>
  <c r="G115" i="3"/>
  <c r="H115" i="3"/>
  <c r="G116" i="3"/>
  <c r="H116" i="3"/>
  <c r="G117" i="3"/>
  <c r="H117" i="3"/>
  <c r="G118" i="3"/>
  <c r="H118" i="3"/>
  <c r="G119" i="3"/>
  <c r="H119" i="3"/>
  <c r="G120" i="3"/>
  <c r="H120" i="3"/>
  <c r="G121" i="3"/>
  <c r="H121" i="3"/>
  <c r="G122" i="3"/>
  <c r="H122" i="3"/>
  <c r="G123" i="3"/>
  <c r="H123" i="3"/>
  <c r="G124" i="3"/>
  <c r="G21" i="2" s="1"/>
  <c r="H21" i="2" s="1"/>
  <c r="H124" i="3"/>
  <c r="G125" i="3"/>
  <c r="H125" i="3"/>
  <c r="G126" i="3"/>
  <c r="H126" i="3"/>
  <c r="G127" i="3"/>
  <c r="H127" i="3"/>
  <c r="G128" i="3"/>
  <c r="H128" i="3"/>
  <c r="G129" i="3"/>
  <c r="H129" i="3"/>
  <c r="G130" i="3"/>
  <c r="H130" i="3"/>
  <c r="G131" i="3"/>
  <c r="H131" i="3"/>
  <c r="G132" i="3"/>
  <c r="H132" i="3"/>
  <c r="G133" i="3"/>
  <c r="H133" i="3"/>
  <c r="G134" i="3"/>
  <c r="H134" i="3"/>
  <c r="G135" i="3"/>
  <c r="H135" i="3"/>
  <c r="G136" i="3"/>
  <c r="H136" i="3"/>
  <c r="G137" i="3"/>
  <c r="H137" i="3"/>
  <c r="G138" i="3"/>
  <c r="H138" i="3"/>
  <c r="G139" i="3"/>
  <c r="H139" i="3"/>
  <c r="G140" i="3"/>
  <c r="G70" i="2" s="1"/>
  <c r="H70" i="2" s="1"/>
  <c r="H140" i="3"/>
  <c r="G141" i="3"/>
  <c r="H141" i="3"/>
  <c r="G142" i="3"/>
  <c r="H142" i="3"/>
  <c r="G143" i="3"/>
  <c r="H143" i="3"/>
  <c r="G144" i="3"/>
  <c r="H144" i="3"/>
  <c r="G145" i="3"/>
  <c r="H145" i="3"/>
  <c r="G146" i="3"/>
  <c r="H146" i="3"/>
  <c r="G147" i="3"/>
  <c r="H147" i="3"/>
  <c r="G148" i="3"/>
  <c r="G23" i="2" s="1"/>
  <c r="H23" i="2" s="1"/>
  <c r="H148" i="3"/>
  <c r="G149" i="3"/>
  <c r="H149" i="3"/>
  <c r="G150" i="3"/>
  <c r="H150" i="3"/>
  <c r="G151" i="3"/>
  <c r="H151" i="3"/>
  <c r="G152" i="3"/>
  <c r="H152" i="3"/>
  <c r="G153" i="3"/>
  <c r="H153" i="3"/>
  <c r="G154" i="3"/>
  <c r="H154" i="3"/>
  <c r="G155" i="3"/>
  <c r="H155" i="3"/>
  <c r="G156" i="3"/>
  <c r="G72" i="2" s="1"/>
  <c r="H72" i="2" s="1"/>
  <c r="H156" i="3"/>
  <c r="G157" i="3"/>
  <c r="H157" i="3"/>
  <c r="G158" i="3"/>
  <c r="H158" i="3"/>
  <c r="G159" i="3"/>
  <c r="H159" i="3"/>
  <c r="G160" i="3"/>
  <c r="H160" i="3"/>
  <c r="G161" i="3"/>
  <c r="H161" i="3"/>
  <c r="G162" i="3"/>
  <c r="H162" i="3"/>
  <c r="G163" i="3"/>
  <c r="H163" i="3"/>
  <c r="G164" i="3"/>
  <c r="G18" i="2" s="1"/>
  <c r="H18" i="2" s="1"/>
  <c r="H164" i="3"/>
  <c r="G165" i="3"/>
  <c r="H165" i="3"/>
  <c r="G166" i="3"/>
  <c r="H166" i="3"/>
  <c r="G167" i="3"/>
  <c r="H167" i="3"/>
  <c r="G168" i="3"/>
  <c r="H168" i="3"/>
  <c r="G169" i="3"/>
  <c r="H169" i="3"/>
  <c r="G170" i="3"/>
  <c r="H170" i="3"/>
  <c r="G171" i="3"/>
  <c r="H171" i="3"/>
  <c r="G172" i="3"/>
  <c r="G55" i="2" s="1"/>
  <c r="H55" i="2" s="1"/>
  <c r="H172" i="3"/>
  <c r="G173" i="3"/>
  <c r="H173" i="3"/>
  <c r="G174" i="3"/>
  <c r="H174" i="3"/>
  <c r="G175" i="3"/>
  <c r="H175" i="3"/>
  <c r="G176" i="3"/>
  <c r="H176" i="3"/>
  <c r="G177" i="3"/>
  <c r="H177" i="3"/>
  <c r="G178" i="3"/>
  <c r="H178" i="3"/>
  <c r="G179" i="3"/>
  <c r="H179" i="3"/>
  <c r="G180" i="3"/>
  <c r="G45" i="2" s="1"/>
  <c r="H45" i="2" s="1"/>
  <c r="H180" i="3"/>
  <c r="G181" i="3"/>
  <c r="H181" i="3"/>
  <c r="G182" i="3"/>
  <c r="H182" i="3"/>
  <c r="G183" i="3"/>
  <c r="H183" i="3"/>
  <c r="G184" i="3"/>
  <c r="H184" i="3"/>
  <c r="G185" i="3"/>
  <c r="H185" i="3"/>
  <c r="G186" i="3"/>
  <c r="H186" i="3"/>
  <c r="G187" i="3"/>
  <c r="H187" i="3"/>
  <c r="G188" i="3"/>
  <c r="G14" i="2" s="1"/>
  <c r="H14" i="2" s="1"/>
  <c r="H188" i="3"/>
  <c r="G189" i="3"/>
  <c r="H189" i="3"/>
  <c r="G190" i="3"/>
  <c r="H190" i="3"/>
  <c r="G191" i="3"/>
  <c r="H191" i="3"/>
  <c r="G192" i="3"/>
  <c r="H192" i="3"/>
  <c r="G193" i="3"/>
  <c r="H193" i="3"/>
  <c r="G194" i="3"/>
  <c r="H194" i="3"/>
  <c r="G195" i="3"/>
  <c r="H195" i="3"/>
  <c r="G196" i="3"/>
  <c r="G61" i="2" s="1"/>
  <c r="H61" i="2" s="1"/>
  <c r="H196" i="3"/>
  <c r="G197" i="3"/>
  <c r="H197" i="3"/>
  <c r="G198" i="3"/>
  <c r="H198" i="3"/>
  <c r="G199" i="3"/>
  <c r="H199" i="3"/>
  <c r="G200" i="3"/>
  <c r="H200" i="3"/>
  <c r="G201" i="3"/>
  <c r="H201" i="3"/>
  <c r="G202" i="3"/>
  <c r="H202" i="3"/>
  <c r="G203" i="3"/>
  <c r="H203" i="3"/>
  <c r="G204" i="3"/>
  <c r="H204" i="3"/>
  <c r="G205" i="3"/>
  <c r="H205" i="3"/>
  <c r="G206" i="3"/>
  <c r="H206" i="3"/>
  <c r="G207" i="3"/>
  <c r="H207" i="3"/>
  <c r="G208" i="3"/>
  <c r="H208" i="3"/>
  <c r="G209" i="3"/>
  <c r="H209" i="3"/>
  <c r="G210" i="3"/>
  <c r="H210" i="3"/>
  <c r="G211" i="3"/>
  <c r="H211" i="3"/>
  <c r="G212" i="3"/>
  <c r="G9" i="2" s="1"/>
  <c r="H9" i="2" s="1"/>
  <c r="H212" i="3"/>
  <c r="G213" i="3"/>
  <c r="H213" i="3"/>
  <c r="G214" i="3"/>
  <c r="H214" i="3"/>
  <c r="G215" i="3"/>
  <c r="H215" i="3"/>
  <c r="G216" i="3"/>
  <c r="H216" i="3"/>
  <c r="G217" i="3"/>
  <c r="H217" i="3"/>
  <c r="G218" i="3"/>
  <c r="H218" i="3"/>
  <c r="G219" i="3"/>
  <c r="H219" i="3"/>
  <c r="G220" i="3"/>
  <c r="G7" i="2" s="1"/>
  <c r="H7" i="2" s="1"/>
  <c r="H220" i="3"/>
  <c r="G221" i="3"/>
  <c r="H221" i="3"/>
  <c r="G222" i="3"/>
  <c r="H222" i="3"/>
  <c r="G223" i="3"/>
  <c r="H223" i="3"/>
  <c r="G224" i="3"/>
  <c r="H224" i="3"/>
  <c r="G225" i="3"/>
  <c r="H225" i="3"/>
  <c r="G226" i="3"/>
  <c r="H226" i="3"/>
  <c r="G227" i="3"/>
  <c r="H227" i="3"/>
  <c r="G228" i="3"/>
  <c r="G50" i="2" s="1"/>
  <c r="H50" i="2" s="1"/>
  <c r="H228" i="3"/>
  <c r="G229" i="3"/>
  <c r="H229" i="3"/>
  <c r="G230" i="3"/>
  <c r="H230" i="3"/>
  <c r="G231" i="3"/>
  <c r="H231" i="3"/>
  <c r="G232" i="3"/>
  <c r="H232" i="3"/>
  <c r="G233" i="3"/>
  <c r="H233" i="3"/>
  <c r="G234" i="3"/>
  <c r="H234" i="3"/>
  <c r="G235" i="3"/>
  <c r="H235" i="3"/>
  <c r="G236" i="3"/>
  <c r="H236" i="3"/>
  <c r="G237" i="3"/>
  <c r="H237" i="3"/>
  <c r="G238" i="3"/>
  <c r="H238" i="3"/>
  <c r="G239" i="3"/>
  <c r="H239" i="3"/>
  <c r="G240" i="3"/>
  <c r="H240" i="3"/>
  <c r="G241" i="3"/>
  <c r="H241" i="3"/>
  <c r="G242" i="3"/>
  <c r="H242" i="3"/>
  <c r="G243" i="3"/>
  <c r="H243" i="3"/>
  <c r="G244" i="3"/>
  <c r="H244" i="3"/>
  <c r="G245" i="3"/>
  <c r="H245" i="3"/>
  <c r="G246" i="3"/>
  <c r="H246" i="3"/>
  <c r="G247" i="3"/>
  <c r="H247" i="3"/>
  <c r="G248" i="3"/>
  <c r="H248" i="3"/>
  <c r="G249" i="3"/>
  <c r="H249" i="3"/>
  <c r="G250" i="3"/>
  <c r="H250" i="3"/>
  <c r="G251" i="3"/>
  <c r="H251" i="3"/>
  <c r="G252" i="3"/>
  <c r="G74" i="2" s="1"/>
  <c r="H74" i="2" s="1"/>
  <c r="H252" i="3"/>
  <c r="G253" i="3"/>
  <c r="H253" i="3"/>
  <c r="G254" i="3"/>
  <c r="H254" i="3"/>
  <c r="G255" i="3"/>
  <c r="H255" i="3"/>
  <c r="G256" i="3"/>
  <c r="H256" i="3"/>
  <c r="G257" i="3"/>
  <c r="H257" i="3"/>
  <c r="G258" i="3"/>
  <c r="H258" i="3"/>
  <c r="G259" i="3"/>
  <c r="H259" i="3"/>
  <c r="G260" i="3"/>
  <c r="G57" i="2" s="1"/>
  <c r="H57" i="2" s="1"/>
  <c r="H260" i="3"/>
  <c r="G261" i="3"/>
  <c r="H261" i="3"/>
  <c r="G262" i="3"/>
  <c r="H262" i="3"/>
  <c r="G263" i="3"/>
  <c r="H263" i="3"/>
  <c r="G264" i="3"/>
  <c r="H264" i="3"/>
  <c r="G265" i="3"/>
  <c r="H265" i="3"/>
  <c r="G266" i="3"/>
  <c r="H266" i="3"/>
  <c r="G267" i="3"/>
  <c r="H267" i="3"/>
  <c r="G268" i="3"/>
  <c r="H268" i="3"/>
  <c r="G269" i="3"/>
  <c r="H269" i="3"/>
  <c r="G270" i="3"/>
  <c r="H270" i="3"/>
  <c r="G271" i="3"/>
  <c r="H271" i="3"/>
  <c r="G272" i="3"/>
  <c r="H272" i="3"/>
  <c r="G273" i="3"/>
  <c r="H273" i="3"/>
  <c r="G274" i="3"/>
  <c r="H274" i="3"/>
  <c r="G275" i="3"/>
  <c r="H275" i="3"/>
  <c r="G276" i="3"/>
  <c r="H276" i="3"/>
  <c r="G277" i="3"/>
  <c r="H277" i="3"/>
  <c r="G278" i="3"/>
  <c r="H278" i="3"/>
  <c r="G279" i="3"/>
  <c r="H279" i="3"/>
  <c r="G280" i="3"/>
  <c r="H280" i="3"/>
  <c r="G281" i="3"/>
  <c r="H281" i="3"/>
  <c r="G282" i="3"/>
  <c r="H282" i="3"/>
  <c r="G283" i="3"/>
  <c r="H283" i="3"/>
  <c r="G284" i="3"/>
  <c r="H284" i="3"/>
  <c r="G285" i="3"/>
  <c r="H285" i="3"/>
  <c r="G286" i="3"/>
  <c r="H286" i="3"/>
  <c r="G287" i="3"/>
  <c r="H287" i="3"/>
  <c r="G288" i="3"/>
  <c r="H288" i="3"/>
  <c r="G289" i="3"/>
  <c r="H289" i="3"/>
  <c r="G290" i="3"/>
  <c r="H290" i="3"/>
  <c r="G291" i="3"/>
  <c r="H291" i="3"/>
  <c r="G292" i="3"/>
  <c r="G56" i="2" s="1"/>
  <c r="H56" i="2" s="1"/>
  <c r="H292" i="3"/>
  <c r="G293" i="3"/>
  <c r="H293" i="3"/>
  <c r="G294" i="3"/>
  <c r="H294" i="3"/>
  <c r="G295" i="3"/>
  <c r="H295" i="3"/>
  <c r="G296" i="3"/>
  <c r="H296" i="3"/>
  <c r="G297" i="3"/>
  <c r="H297" i="3"/>
  <c r="G298" i="3"/>
  <c r="H298" i="3"/>
  <c r="G299" i="3"/>
  <c r="H299" i="3"/>
  <c r="G300" i="3"/>
  <c r="G60" i="2" s="1"/>
  <c r="H60" i="2" s="1"/>
  <c r="H300" i="3"/>
  <c r="G301" i="3"/>
  <c r="H301" i="3"/>
  <c r="G302" i="3"/>
  <c r="H302" i="3"/>
  <c r="G303" i="3"/>
  <c r="H303" i="3"/>
  <c r="H4" i="3"/>
  <c r="G10" i="2"/>
  <c r="H10" i="2" s="1"/>
  <c r="G11" i="2"/>
  <c r="H11" i="2" s="1"/>
  <c r="G12" i="2"/>
  <c r="H12" i="2" s="1"/>
  <c r="G13" i="2"/>
  <c r="H13" i="2" s="1"/>
  <c r="G15" i="2"/>
  <c r="H15" i="2" s="1"/>
  <c r="G16" i="2"/>
  <c r="H16" i="2" s="1"/>
  <c r="G17" i="2"/>
  <c r="H17" i="2" s="1"/>
  <c r="G19" i="2"/>
  <c r="H19" i="2" s="1"/>
  <c r="G20" i="2"/>
  <c r="H20" i="2" s="1"/>
  <c r="G22" i="2"/>
  <c r="H22" i="2" s="1"/>
  <c r="G24" i="2"/>
  <c r="H24" i="2" s="1"/>
  <c r="G25" i="2"/>
  <c r="H25" i="2" s="1"/>
  <c r="G26" i="2"/>
  <c r="H26" i="2" s="1"/>
  <c r="G27" i="2"/>
  <c r="H27" i="2" s="1"/>
  <c r="G28" i="2"/>
  <c r="H28" i="2" s="1"/>
  <c r="G29" i="2"/>
  <c r="H29" i="2" s="1"/>
  <c r="G30" i="2"/>
  <c r="H30" i="2" s="1"/>
  <c r="G31" i="2"/>
  <c r="H31" i="2" s="1"/>
  <c r="G32" i="2"/>
  <c r="H32" i="2" s="1"/>
  <c r="G33" i="2"/>
  <c r="H33" i="2" s="1"/>
  <c r="G34" i="2"/>
  <c r="H34" i="2" s="1"/>
  <c r="G35" i="2"/>
  <c r="H35" i="2" s="1"/>
  <c r="G36" i="2"/>
  <c r="H36" i="2" s="1"/>
  <c r="G37" i="2"/>
  <c r="H37" i="2" s="1"/>
  <c r="G38" i="2"/>
  <c r="H38" i="2" s="1"/>
  <c r="G39" i="2"/>
  <c r="H39" i="2" s="1"/>
  <c r="G40" i="2"/>
  <c r="H40" i="2" s="1"/>
  <c r="G41" i="2"/>
  <c r="H41" i="2" s="1"/>
  <c r="G43" i="2"/>
  <c r="H43" i="2" s="1"/>
  <c r="G44" i="2"/>
  <c r="H44" i="2" s="1"/>
  <c r="G46" i="2"/>
  <c r="H46" i="2" s="1"/>
  <c r="G47" i="2"/>
  <c r="H47" i="2" s="1"/>
  <c r="G48" i="2"/>
  <c r="H48" i="2" s="1"/>
  <c r="G51" i="2"/>
  <c r="H51" i="2" s="1"/>
  <c r="G52" i="2"/>
  <c r="H52" i="2" s="1"/>
  <c r="G58" i="2"/>
  <c r="H58" i="2" s="1"/>
  <c r="G59" i="2"/>
  <c r="H59" i="2" s="1"/>
  <c r="G62" i="2"/>
  <c r="H62" i="2" s="1"/>
  <c r="G63" i="2"/>
  <c r="H63" i="2" s="1"/>
  <c r="G64" i="2"/>
  <c r="H64" i="2" s="1"/>
  <c r="G65" i="2"/>
  <c r="H65" i="2" s="1"/>
  <c r="G68" i="2"/>
  <c r="H68" i="2" s="1"/>
  <c r="G69" i="2"/>
  <c r="H69" i="2" s="1"/>
  <c r="G71" i="2"/>
  <c r="H71" i="2" s="1"/>
  <c r="G73" i="2"/>
  <c r="H73" i="2" s="1"/>
  <c r="G75" i="2"/>
  <c r="H75" i="2" s="1"/>
  <c r="G76" i="2"/>
  <c r="H76" i="2" s="1"/>
  <c r="G78" i="2"/>
  <c r="H78" i="2" s="1"/>
  <c r="G80" i="2"/>
  <c r="H80" i="2" s="1"/>
  <c r="G82" i="2"/>
  <c r="H82" i="2" s="1"/>
  <c r="G83" i="2"/>
  <c r="H83" i="2" s="1"/>
  <c r="G84" i="2"/>
  <c r="H84" i="2" s="1"/>
  <c r="G85" i="2"/>
  <c r="H85" i="2" s="1"/>
  <c r="G87" i="2"/>
  <c r="H87" i="2" s="1"/>
  <c r="G89" i="2"/>
  <c r="H89" i="2" s="1"/>
  <c r="G91" i="2"/>
  <c r="H91" i="2" s="1"/>
  <c r="G92" i="2"/>
  <c r="H92" i="2" s="1"/>
  <c r="G93" i="2"/>
  <c r="H93" i="2" s="1"/>
  <c r="G94" i="2"/>
  <c r="H94" i="2" s="1"/>
  <c r="G95" i="2"/>
  <c r="H95" i="2" s="1"/>
  <c r="G96" i="2"/>
  <c r="H96" i="2" s="1"/>
  <c r="G97" i="2"/>
  <c r="H97" i="2" s="1"/>
  <c r="G98" i="2"/>
  <c r="H98" i="2" s="1"/>
  <c r="G99" i="2"/>
  <c r="H99" i="2" s="1"/>
  <c r="G101" i="2"/>
  <c r="H101" i="2" s="1"/>
  <c r="G102" i="2"/>
  <c r="H102" i="2" s="1"/>
  <c r="G103" i="2"/>
  <c r="H103" i="2" s="1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45" i="2"/>
  <c r="I46" i="2"/>
  <c r="I47" i="2"/>
  <c r="I48" i="2"/>
  <c r="I49" i="2"/>
  <c r="I50" i="2"/>
  <c r="I51" i="2"/>
  <c r="I52" i="2"/>
  <c r="I53" i="2"/>
  <c r="I54" i="2"/>
  <c r="I55" i="2"/>
  <c r="I56" i="2"/>
  <c r="I57" i="2"/>
  <c r="I58" i="2"/>
  <c r="I59" i="2"/>
  <c r="I60" i="2"/>
  <c r="I61" i="2"/>
  <c r="I62" i="2"/>
  <c r="I63" i="2"/>
  <c r="I64" i="2"/>
  <c r="I65" i="2"/>
  <c r="I66" i="2"/>
  <c r="I67" i="2"/>
  <c r="I68" i="2"/>
  <c r="I69" i="2"/>
  <c r="I70" i="2"/>
  <c r="I71" i="2"/>
  <c r="I72" i="2"/>
  <c r="I73" i="2"/>
  <c r="I74" i="2"/>
  <c r="I75" i="2"/>
  <c r="I76" i="2"/>
  <c r="I77" i="2"/>
  <c r="I78" i="2"/>
  <c r="I79" i="2"/>
  <c r="I80" i="2"/>
  <c r="I81" i="2"/>
  <c r="I82" i="2"/>
  <c r="I83" i="2"/>
  <c r="I84" i="2"/>
  <c r="I85" i="2"/>
  <c r="I86" i="2"/>
  <c r="I87" i="2"/>
  <c r="I88" i="2"/>
  <c r="I89" i="2"/>
  <c r="I90" i="2"/>
  <c r="I91" i="2"/>
  <c r="I92" i="2"/>
  <c r="I93" i="2"/>
  <c r="I94" i="2"/>
  <c r="I95" i="2"/>
  <c r="I96" i="2"/>
  <c r="I97" i="2"/>
  <c r="I98" i="2"/>
  <c r="I99" i="2"/>
  <c r="I100" i="2"/>
  <c r="I101" i="2"/>
  <c r="I102" i="2"/>
  <c r="I103" i="2"/>
  <c r="I5" i="2"/>
  <c r="I6" i="2"/>
  <c r="I4" i="2"/>
  <c r="G5" i="2"/>
  <c r="H5" i="2" s="1"/>
  <c r="G6" i="2"/>
  <c r="H6" i="2" s="1"/>
  <c r="G4" i="2"/>
  <c r="H4" i="2" s="1"/>
  <c r="G100" i="2"/>
  <c r="H100" i="2" s="1"/>
  <c r="G54" i="2"/>
  <c r="H54" i="2" s="1"/>
  <c r="G4" i="3"/>
  <c r="G81" i="2" s="1"/>
  <c r="H81" i="2" s="1"/>
</calcChain>
</file>

<file path=xl/sharedStrings.xml><?xml version="1.0" encoding="utf-8"?>
<sst xmlns="http://schemas.openxmlformats.org/spreadsheetml/2006/main" count="407" uniqueCount="83">
  <si>
    <t>Tabel 1.</t>
  </si>
  <si>
    <t>Penjualan</t>
  </si>
  <si>
    <t>Nama</t>
  </si>
  <si>
    <t>Tanggal</t>
  </si>
  <si>
    <t>Tabel 2.</t>
  </si>
  <si>
    <t>Penjualan_Detail</t>
  </si>
  <si>
    <t>Nama_produk</t>
  </si>
  <si>
    <t>No_Urut</t>
  </si>
  <si>
    <t>No_Meja</t>
  </si>
  <si>
    <t>No_Nota</t>
  </si>
  <si>
    <t>Jumlah</t>
  </si>
  <si>
    <t>Harga_Satuan</t>
  </si>
  <si>
    <t>Total</t>
  </si>
  <si>
    <t>Tabel 3.</t>
  </si>
  <si>
    <t>Penjualan_Total</t>
  </si>
  <si>
    <t>Dibayar</t>
  </si>
  <si>
    <t>Kembalian</t>
  </si>
  <si>
    <t>+</t>
  </si>
  <si>
    <t>No_nota</t>
  </si>
  <si>
    <t>PK</t>
  </si>
  <si>
    <t>FK</t>
  </si>
  <si>
    <t>=3*4</t>
  </si>
  <si>
    <t>SUM</t>
  </si>
  <si>
    <t>no_nota</t>
  </si>
  <si>
    <t>nama</t>
  </si>
  <si>
    <t>tanggal</t>
  </si>
  <si>
    <t>no_meja</t>
  </si>
  <si>
    <t>bayar</t>
  </si>
  <si>
    <t>no_urut</t>
  </si>
  <si>
    <t>nama_produk</t>
  </si>
  <si>
    <t>jumlah</t>
  </si>
  <si>
    <t>harga_satuan</t>
  </si>
  <si>
    <t>Nasi Goreng</t>
  </si>
  <si>
    <t>Mie Goreng</t>
  </si>
  <si>
    <t>Es Jeruk</t>
  </si>
  <si>
    <t>Ayam Bakar</t>
  </si>
  <si>
    <t>Jus Alpukat</t>
  </si>
  <si>
    <t>total</t>
  </si>
  <si>
    <t>pembeli</t>
  </si>
  <si>
    <t>belanja</t>
  </si>
  <si>
    <t>id</t>
  </si>
  <si>
    <t>alamat</t>
  </si>
  <si>
    <t>Bengkayang</t>
  </si>
  <si>
    <t>Sleman</t>
  </si>
  <si>
    <t>Pontianak</t>
  </si>
  <si>
    <t>id_pembeli</t>
  </si>
  <si>
    <t>Andi Pratama</t>
  </si>
  <si>
    <t>Bandung</t>
  </si>
  <si>
    <t>Budi Santoso</t>
  </si>
  <si>
    <t>Citra Lestari</t>
  </si>
  <si>
    <t>Deni Prasetyo</t>
  </si>
  <si>
    <t>Semarang</t>
  </si>
  <si>
    <t>Eka Wulandari</t>
  </si>
  <si>
    <t>Fajar Nugroho</t>
  </si>
  <si>
    <t>Gita Ramadhani</t>
  </si>
  <si>
    <t>Hari Setiawan</t>
  </si>
  <si>
    <t>Indah Permata</t>
  </si>
  <si>
    <t>Joko Susanto</t>
  </si>
  <si>
    <t>Kiki Amalia</t>
  </si>
  <si>
    <t>Lala Handayani</t>
  </si>
  <si>
    <t>Maman Ramdan</t>
  </si>
  <si>
    <t>Nanda Saputra</t>
  </si>
  <si>
    <t>Oka Pramana</t>
  </si>
  <si>
    <t>Putri Amelia</t>
  </si>
  <si>
    <t>Qori Rahman</t>
  </si>
  <si>
    <t>Rani Kartika</t>
  </si>
  <si>
    <t>Satria Wijaya</t>
  </si>
  <si>
    <t>Tiara Anggraini</t>
  </si>
  <si>
    <t>Umar Faisal</t>
  </si>
  <si>
    <t>Vina Anjani</t>
  </si>
  <si>
    <t>Wahyu Hidayat</t>
  </si>
  <si>
    <t>Xenia Putri</t>
  </si>
  <si>
    <t>Yoga Rahman</t>
  </si>
  <si>
    <t>Zaki Maulana</t>
  </si>
  <si>
    <t>Anita Prameswari</t>
  </si>
  <si>
    <t>Bayu Fadilah</t>
  </si>
  <si>
    <t>Cahya Rahayu</t>
  </si>
  <si>
    <t>Dian Kurniawati</t>
  </si>
  <si>
    <t>Es Teh</t>
  </si>
  <si>
    <t>Soto Ayam</t>
  </si>
  <si>
    <t>Bakso</t>
  </si>
  <si>
    <t>x belanja</t>
  </si>
  <si>
    <t>T Belanja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</si>
</sst>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9" formatCode="_-* #,##0_-;\-* #,##0_-;_-* &quot;-&quot;??_-;_-@_-"/>
  </numFmts>
  <fonts count="4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trike/>
      <sz val="11"/>
      <color theme="1"/>
      <name val="Calibri"/>
      <family val="2"/>
      <charset val="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4">
    <xf numFmtId="0" fontId="0" fillId="0" borderId="0" xfId="0"/>
    <xf numFmtId="0" fontId="0" fillId="0" borderId="0" xfId="0" quotePrefix="1"/>
    <xf numFmtId="0" fontId="3" fillId="0" borderId="0" xfId="0" applyFont="1"/>
    <xf numFmtId="0" fontId="3" fillId="0" borderId="0" xfId="0" quotePrefix="1" applyFont="1"/>
    <xf numFmtId="0" fontId="0" fillId="0" borderId="0" xfId="0" applyAlignment="1">
      <alignment horizontal="right"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14" fontId="0" fillId="0" borderId="0" xfId="0" applyNumberFormat="1"/>
    <xf numFmtId="0" fontId="2" fillId="2" borderId="0" xfId="0" applyFont="1" applyFill="1" applyAlignment="1">
      <alignment horizontal="right" vertical="center" wrapText="1"/>
    </xf>
    <xf numFmtId="3" fontId="0" fillId="2" borderId="0" xfId="0" applyNumberFormat="1" applyFill="1" applyAlignment="1">
      <alignment horizontal="right" vertical="center" wrapText="1"/>
    </xf>
    <xf numFmtId="0" fontId="0" fillId="2" borderId="0" xfId="0" applyFill="1"/>
    <xf numFmtId="3" fontId="0" fillId="2" borderId="0" xfId="0" applyNumberFormat="1" applyFill="1"/>
    <xf numFmtId="169" fontId="0" fillId="0" borderId="0" xfId="1" applyNumberFormat="1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529772</xdr:colOff>
      <xdr:row>4</xdr:row>
      <xdr:rowOff>94343</xdr:rowOff>
    </xdr:from>
    <xdr:to>
      <xdr:col>5</xdr:col>
      <xdr:colOff>159657</xdr:colOff>
      <xdr:row>9</xdr:row>
      <xdr:rowOff>101601</xdr:rowOff>
    </xdr:to>
    <xdr:cxnSp macro="">
      <xdr:nvCxnSpPr>
        <xdr:cNvPr id="3" name="Connector: Curved 2">
          <a:extLst>
            <a:ext uri="{FF2B5EF4-FFF2-40B4-BE49-F238E27FC236}">
              <a16:creationId xmlns:a16="http://schemas.microsoft.com/office/drawing/2014/main" id="{2A145D42-865E-4EC7-C13C-EC913467C615}"/>
            </a:ext>
          </a:extLst>
        </xdr:cNvPr>
        <xdr:cNvCxnSpPr/>
      </xdr:nvCxnSpPr>
      <xdr:spPr>
        <a:xfrm rot="10800000">
          <a:off x="1400629" y="834572"/>
          <a:ext cx="1059542" cy="932543"/>
        </a:xfrm>
        <a:prstGeom prst="curvedConnector3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540660</xdr:colOff>
      <xdr:row>4</xdr:row>
      <xdr:rowOff>94345</xdr:rowOff>
    </xdr:from>
    <xdr:to>
      <xdr:col>9</xdr:col>
      <xdr:colOff>163287</xdr:colOff>
      <xdr:row>7</xdr:row>
      <xdr:rowOff>90715</xdr:rowOff>
    </xdr:to>
    <xdr:cxnSp macro="">
      <xdr:nvCxnSpPr>
        <xdr:cNvPr id="6" name="Connector: Curved 5">
          <a:extLst>
            <a:ext uri="{FF2B5EF4-FFF2-40B4-BE49-F238E27FC236}">
              <a16:creationId xmlns:a16="http://schemas.microsoft.com/office/drawing/2014/main" id="{BC3F48B4-0B7E-2329-AE0E-35576AD29996}"/>
            </a:ext>
          </a:extLst>
        </xdr:cNvPr>
        <xdr:cNvCxnSpPr/>
      </xdr:nvCxnSpPr>
      <xdr:spPr>
        <a:xfrm rot="10800000">
          <a:off x="1411517" y="834574"/>
          <a:ext cx="3976913" cy="551541"/>
        </a:xfrm>
        <a:prstGeom prst="curvedConnector3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26EC24-D139-4182-8E62-4ED209379D39}">
  <dimension ref="B3:L10"/>
  <sheetViews>
    <sheetView zoomScale="175" zoomScaleNormal="175" workbookViewId="0">
      <selection activeCell="C9" sqref="C9"/>
    </sheetView>
  </sheetViews>
  <sheetFormatPr defaultRowHeight="14.5" x14ac:dyDescent="0.35"/>
  <cols>
    <col min="2" max="2" width="3.7265625" customWidth="1"/>
    <col min="3" max="3" width="11.7265625" customWidth="1"/>
    <col min="4" max="4" width="5.6328125" customWidth="1"/>
    <col min="5" max="5" width="5.26953125" customWidth="1"/>
    <col min="6" max="6" width="4.1796875" customWidth="1"/>
    <col min="7" max="7" width="17.36328125" customWidth="1"/>
    <col min="8" max="8" width="5.90625" customWidth="1"/>
    <col min="9" max="9" width="5" customWidth="1"/>
    <col min="10" max="10" width="4.453125" customWidth="1"/>
    <col min="11" max="11" width="12.54296875" customWidth="1"/>
    <col min="12" max="12" width="7.54296875" customWidth="1"/>
    <col min="13" max="13" width="4.90625" customWidth="1"/>
  </cols>
  <sheetData>
    <row r="3" spans="2:12" x14ac:dyDescent="0.35">
      <c r="B3" t="s">
        <v>0</v>
      </c>
      <c r="F3" t="s">
        <v>4</v>
      </c>
      <c r="J3" t="s">
        <v>13</v>
      </c>
    </row>
    <row r="4" spans="2:12" x14ac:dyDescent="0.35">
      <c r="B4" t="s">
        <v>1</v>
      </c>
      <c r="F4" t="s">
        <v>5</v>
      </c>
      <c r="J4" t="s">
        <v>14</v>
      </c>
    </row>
    <row r="5" spans="2:12" x14ac:dyDescent="0.35">
      <c r="B5">
        <v>1</v>
      </c>
      <c r="C5" t="s">
        <v>9</v>
      </c>
      <c r="D5" t="s">
        <v>19</v>
      </c>
      <c r="F5">
        <v>1</v>
      </c>
      <c r="G5" t="s">
        <v>7</v>
      </c>
      <c r="J5" s="2">
        <v>1</v>
      </c>
      <c r="K5" s="2" t="s">
        <v>10</v>
      </c>
      <c r="L5" s="3" t="s">
        <v>22</v>
      </c>
    </row>
    <row r="6" spans="2:12" x14ac:dyDescent="0.35">
      <c r="B6">
        <v>2</v>
      </c>
      <c r="C6" t="s">
        <v>2</v>
      </c>
      <c r="F6">
        <v>2</v>
      </c>
      <c r="G6" t="s">
        <v>6</v>
      </c>
      <c r="J6">
        <v>2</v>
      </c>
      <c r="K6" t="s">
        <v>15</v>
      </c>
    </row>
    <row r="7" spans="2:12" x14ac:dyDescent="0.35">
      <c r="B7">
        <v>3</v>
      </c>
      <c r="C7" t="s">
        <v>3</v>
      </c>
      <c r="F7">
        <v>3</v>
      </c>
      <c r="G7" t="s">
        <v>10</v>
      </c>
      <c r="J7">
        <v>3</v>
      </c>
      <c r="K7" t="s">
        <v>16</v>
      </c>
    </row>
    <row r="8" spans="2:12" x14ac:dyDescent="0.35">
      <c r="B8">
        <v>4</v>
      </c>
      <c r="C8" t="s">
        <v>8</v>
      </c>
      <c r="F8">
        <v>4</v>
      </c>
      <c r="G8" t="s">
        <v>11</v>
      </c>
      <c r="J8" s="1" t="s">
        <v>17</v>
      </c>
      <c r="K8" t="s">
        <v>9</v>
      </c>
      <c r="L8" t="s">
        <v>20</v>
      </c>
    </row>
    <row r="9" spans="2:12" x14ac:dyDescent="0.35">
      <c r="F9" s="2">
        <v>5</v>
      </c>
      <c r="G9" s="2" t="s">
        <v>12</v>
      </c>
      <c r="H9" s="3" t="s">
        <v>21</v>
      </c>
    </row>
    <row r="10" spans="2:12" x14ac:dyDescent="0.35">
      <c r="F10" s="1" t="s">
        <v>17</v>
      </c>
      <c r="G10" t="s">
        <v>18</v>
      </c>
      <c r="H10" t="s">
        <v>20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E8F927-2102-4CBB-81B4-E6E8736AAD9C}">
  <dimension ref="B2:I103"/>
  <sheetViews>
    <sheetView zoomScale="145" zoomScaleNormal="145" workbookViewId="0">
      <selection activeCell="H10" sqref="H10"/>
    </sheetView>
  </sheetViews>
  <sheetFormatPr defaultRowHeight="14.5" x14ac:dyDescent="0.35"/>
  <cols>
    <col min="3" max="3" width="11.1796875" customWidth="1"/>
    <col min="4" max="4" width="11.81640625" customWidth="1"/>
    <col min="7" max="8" width="10.81640625" style="11" customWidth="1"/>
    <col min="9" max="9" width="17.26953125" style="11" customWidth="1"/>
  </cols>
  <sheetData>
    <row r="2" spans="2:9" x14ac:dyDescent="0.35">
      <c r="H2" s="9"/>
    </row>
    <row r="3" spans="2:9" x14ac:dyDescent="0.35">
      <c r="B3" s="5" t="s">
        <v>23</v>
      </c>
      <c r="C3" s="5" t="s">
        <v>45</v>
      </c>
      <c r="D3" s="6" t="s">
        <v>25</v>
      </c>
      <c r="E3" s="5" t="s">
        <v>26</v>
      </c>
      <c r="F3" s="5" t="s">
        <v>27</v>
      </c>
      <c r="G3" s="9" t="s">
        <v>39</v>
      </c>
      <c r="H3" s="9" t="s">
        <v>16</v>
      </c>
      <c r="I3" s="11" t="s">
        <v>24</v>
      </c>
    </row>
    <row r="4" spans="2:9" x14ac:dyDescent="0.35">
      <c r="B4">
        <v>1</v>
      </c>
      <c r="C4">
        <v>3</v>
      </c>
      <c r="D4" s="8">
        <v>45310</v>
      </c>
      <c r="E4">
        <v>3</v>
      </c>
      <c r="F4">
        <v>116625</v>
      </c>
      <c r="G4" s="10">
        <f>SUMIF(penjualan_detail!C:C,penjualan!B4,penjualan_detail!G:G)</f>
        <v>256860</v>
      </c>
      <c r="H4" s="12">
        <f>F4-G4</f>
        <v>-140235</v>
      </c>
      <c r="I4" s="11" t="str">
        <f>VLOOKUP(C4,pembeli!$B:$D,2,0)</f>
        <v>Citra Lestari</v>
      </c>
    </row>
    <row r="5" spans="2:9" x14ac:dyDescent="0.35">
      <c r="B5">
        <v>2</v>
      </c>
      <c r="C5">
        <v>16</v>
      </c>
      <c r="D5" s="8">
        <v>45306</v>
      </c>
      <c r="E5">
        <v>8</v>
      </c>
      <c r="F5">
        <v>53442</v>
      </c>
      <c r="G5" s="10">
        <f>SUMIF(penjualan_detail!C:C,penjualan!B5,penjualan_detail!G:G)</f>
        <v>176655</v>
      </c>
      <c r="H5" s="12">
        <f t="shared" ref="H5:H68" si="0">F5-G5</f>
        <v>-123213</v>
      </c>
      <c r="I5" s="11" t="str">
        <f>VLOOKUP(C5,pembeli!$B:$D,2,0)</f>
        <v>Putri Amelia</v>
      </c>
    </row>
    <row r="6" spans="2:9" x14ac:dyDescent="0.35">
      <c r="B6">
        <v>3</v>
      </c>
      <c r="C6">
        <v>13</v>
      </c>
      <c r="D6" s="8">
        <v>45318</v>
      </c>
      <c r="E6">
        <v>9</v>
      </c>
      <c r="F6">
        <v>164096</v>
      </c>
      <c r="G6" s="10">
        <f>SUMIF(penjualan_detail!C:C,penjualan!B6,penjualan_detail!G:G)</f>
        <v>127441</v>
      </c>
      <c r="H6" s="12">
        <f t="shared" si="0"/>
        <v>36655</v>
      </c>
      <c r="I6" s="11" t="str">
        <f>VLOOKUP(C6,pembeli!$B:$D,2,0)</f>
        <v>Maman Ramdan</v>
      </c>
    </row>
    <row r="7" spans="2:9" x14ac:dyDescent="0.35">
      <c r="B7">
        <v>4</v>
      </c>
      <c r="C7">
        <v>4</v>
      </c>
      <c r="D7" s="8">
        <v>45305</v>
      </c>
      <c r="E7">
        <v>5</v>
      </c>
      <c r="F7">
        <v>26495</v>
      </c>
      <c r="G7" s="10">
        <f>SUMIF(penjualan_detail!C:C,penjualan!B7,penjualan_detail!G:G)</f>
        <v>241802</v>
      </c>
      <c r="H7" s="12">
        <f t="shared" si="0"/>
        <v>-215307</v>
      </c>
      <c r="I7" s="11" t="str">
        <f>VLOOKUP(C7,pembeli!$B:$D,2,0)</f>
        <v>Deni Prasetyo</v>
      </c>
    </row>
    <row r="8" spans="2:9" x14ac:dyDescent="0.35">
      <c r="B8">
        <v>5</v>
      </c>
      <c r="C8">
        <v>16</v>
      </c>
      <c r="D8" s="8">
        <v>45304</v>
      </c>
      <c r="E8">
        <v>6</v>
      </c>
      <c r="F8">
        <v>119549</v>
      </c>
      <c r="G8" s="10">
        <f>SUMIF(penjualan_detail!C:C,penjualan!B8,penjualan_detail!G:G)</f>
        <v>252689</v>
      </c>
      <c r="H8" s="12">
        <f t="shared" si="0"/>
        <v>-133140</v>
      </c>
      <c r="I8" s="11" t="str">
        <f>VLOOKUP(C8,pembeli!$B:$D,2,0)</f>
        <v>Putri Amelia</v>
      </c>
    </row>
    <row r="9" spans="2:9" x14ac:dyDescent="0.35">
      <c r="B9">
        <v>6</v>
      </c>
      <c r="C9">
        <v>21</v>
      </c>
      <c r="D9" s="8">
        <v>45321</v>
      </c>
      <c r="E9">
        <v>7</v>
      </c>
      <c r="F9">
        <v>126097</v>
      </c>
      <c r="G9" s="10">
        <f>SUMIF(penjualan_detail!C:C,penjualan!B9,penjualan_detail!G:G)</f>
        <v>234694</v>
      </c>
      <c r="H9" s="12">
        <f t="shared" si="0"/>
        <v>-108597</v>
      </c>
      <c r="I9" s="11" t="str">
        <f>VLOOKUP(C9,pembeli!$B:$D,2,0)</f>
        <v>Umar Faisal</v>
      </c>
    </row>
    <row r="10" spans="2:9" x14ac:dyDescent="0.35">
      <c r="B10">
        <v>7</v>
      </c>
      <c r="C10">
        <v>16</v>
      </c>
      <c r="D10" s="8">
        <v>45321</v>
      </c>
      <c r="E10">
        <v>5</v>
      </c>
      <c r="F10">
        <v>129406</v>
      </c>
      <c r="G10" s="10">
        <f>SUMIF(penjualan_detail!C:C,penjualan!B10,penjualan_detail!G:G)</f>
        <v>378332</v>
      </c>
      <c r="H10" s="12">
        <f t="shared" si="0"/>
        <v>-248926</v>
      </c>
      <c r="I10" s="11" t="str">
        <f>VLOOKUP(C10,pembeli!$B:$D,2,0)</f>
        <v>Putri Amelia</v>
      </c>
    </row>
    <row r="11" spans="2:9" x14ac:dyDescent="0.35">
      <c r="B11">
        <v>8</v>
      </c>
      <c r="C11">
        <v>25</v>
      </c>
      <c r="D11" s="8">
        <v>45320</v>
      </c>
      <c r="E11">
        <v>8</v>
      </c>
      <c r="F11">
        <v>29103</v>
      </c>
      <c r="G11" s="10">
        <f>SUMIF(penjualan_detail!C:C,penjualan!B11,penjualan_detail!G:G)</f>
        <v>51872</v>
      </c>
      <c r="H11" s="12">
        <f t="shared" si="0"/>
        <v>-22769</v>
      </c>
      <c r="I11" s="11" t="str">
        <f>VLOOKUP(C11,pembeli!$B:$D,2,0)</f>
        <v>Yoga Rahman</v>
      </c>
    </row>
    <row r="12" spans="2:9" x14ac:dyDescent="0.35">
      <c r="B12">
        <v>9</v>
      </c>
      <c r="C12">
        <v>24</v>
      </c>
      <c r="D12" s="8">
        <v>45309</v>
      </c>
      <c r="E12">
        <v>5</v>
      </c>
      <c r="F12">
        <v>134328</v>
      </c>
      <c r="G12" s="10">
        <f>SUMIF(penjualan_detail!C:C,penjualan!B12,penjualan_detail!G:G)</f>
        <v>134040</v>
      </c>
      <c r="H12" s="12">
        <f t="shared" si="0"/>
        <v>288</v>
      </c>
      <c r="I12" s="11" t="str">
        <f>VLOOKUP(C12,pembeli!$B:$D,2,0)</f>
        <v>Xenia Putri</v>
      </c>
    </row>
    <row r="13" spans="2:9" x14ac:dyDescent="0.35">
      <c r="B13">
        <v>10</v>
      </c>
      <c r="C13">
        <v>1</v>
      </c>
      <c r="D13" s="8">
        <v>45297</v>
      </c>
      <c r="E13">
        <v>1</v>
      </c>
      <c r="F13">
        <v>197401</v>
      </c>
      <c r="G13" s="10">
        <f>SUMIF(penjualan_detail!C:C,penjualan!B13,penjualan_detail!G:G)</f>
        <v>20646</v>
      </c>
      <c r="H13" s="12">
        <f t="shared" si="0"/>
        <v>176755</v>
      </c>
      <c r="I13" s="11" t="str">
        <f>VLOOKUP(C13,pembeli!$B:$D,2,0)</f>
        <v>Andi Pratama</v>
      </c>
    </row>
    <row r="14" spans="2:9" x14ac:dyDescent="0.35">
      <c r="B14">
        <v>11</v>
      </c>
      <c r="C14">
        <v>30</v>
      </c>
      <c r="D14" s="8">
        <v>45295</v>
      </c>
      <c r="E14">
        <v>2</v>
      </c>
      <c r="F14">
        <v>102932</v>
      </c>
      <c r="G14" s="10">
        <f>SUMIF(penjualan_detail!C:C,penjualan!B14,penjualan_detail!G:G)</f>
        <v>685639</v>
      </c>
      <c r="H14" s="12">
        <f t="shared" si="0"/>
        <v>-582707</v>
      </c>
      <c r="I14" s="11" t="str">
        <f>VLOOKUP(C14,pembeli!$B:$D,2,0)</f>
        <v>Dian Kurniawati</v>
      </c>
    </row>
    <row r="15" spans="2:9" x14ac:dyDescent="0.35">
      <c r="B15">
        <v>12</v>
      </c>
      <c r="C15">
        <v>7</v>
      </c>
      <c r="D15" s="8">
        <v>45311</v>
      </c>
      <c r="E15">
        <v>9</v>
      </c>
      <c r="F15">
        <v>174675</v>
      </c>
      <c r="G15" s="10">
        <f>SUMIF(penjualan_detail!C:C,penjualan!B15,penjualan_detail!G:G)</f>
        <v>42293</v>
      </c>
      <c r="H15" s="12">
        <f t="shared" si="0"/>
        <v>132382</v>
      </c>
      <c r="I15" s="11" t="str">
        <f>VLOOKUP(C15,pembeli!$B:$D,2,0)</f>
        <v>Gita Ramadhani</v>
      </c>
    </row>
    <row r="16" spans="2:9" x14ac:dyDescent="0.35">
      <c r="B16">
        <v>13</v>
      </c>
      <c r="C16">
        <v>16</v>
      </c>
      <c r="D16" s="8">
        <v>45312</v>
      </c>
      <c r="E16">
        <v>9</v>
      </c>
      <c r="F16">
        <v>170689</v>
      </c>
      <c r="G16" s="10">
        <f>SUMIF(penjualan_detail!C:C,penjualan!B16,penjualan_detail!G:G)</f>
        <v>254918</v>
      </c>
      <c r="H16" s="12">
        <f t="shared" si="0"/>
        <v>-84229</v>
      </c>
      <c r="I16" s="11" t="str">
        <f>VLOOKUP(C16,pembeli!$B:$D,2,0)</f>
        <v>Putri Amelia</v>
      </c>
    </row>
    <row r="17" spans="2:9" x14ac:dyDescent="0.35">
      <c r="B17">
        <v>14</v>
      </c>
      <c r="C17">
        <v>23</v>
      </c>
      <c r="D17" s="8">
        <v>45308</v>
      </c>
      <c r="E17">
        <v>10</v>
      </c>
      <c r="F17">
        <v>124422</v>
      </c>
      <c r="G17" s="10">
        <f>SUMIF(penjualan_detail!C:C,penjualan!B17,penjualan_detail!G:G)</f>
        <v>331871</v>
      </c>
      <c r="H17" s="12">
        <f t="shared" si="0"/>
        <v>-207449</v>
      </c>
      <c r="I17" s="11" t="str">
        <f>VLOOKUP(C17,pembeli!$B:$D,2,0)</f>
        <v>Wahyu Hidayat</v>
      </c>
    </row>
    <row r="18" spans="2:9" x14ac:dyDescent="0.35">
      <c r="B18">
        <v>15</v>
      </c>
      <c r="C18">
        <v>18</v>
      </c>
      <c r="D18" s="8">
        <v>45311</v>
      </c>
      <c r="E18">
        <v>3</v>
      </c>
      <c r="F18">
        <v>158300</v>
      </c>
      <c r="G18" s="10">
        <f>SUMIF(penjualan_detail!C:C,penjualan!B18,penjualan_detail!G:G)</f>
        <v>199820</v>
      </c>
      <c r="H18" s="12">
        <f t="shared" si="0"/>
        <v>-41520</v>
      </c>
      <c r="I18" s="11" t="str">
        <f>VLOOKUP(C18,pembeli!$B:$D,2,0)</f>
        <v>Rani Kartika</v>
      </c>
    </row>
    <row r="19" spans="2:9" x14ac:dyDescent="0.35">
      <c r="B19">
        <v>16</v>
      </c>
      <c r="C19">
        <v>22</v>
      </c>
      <c r="D19" s="8">
        <v>45303</v>
      </c>
      <c r="E19">
        <v>10</v>
      </c>
      <c r="F19">
        <v>132550</v>
      </c>
      <c r="G19" s="10">
        <f>SUMIF(penjualan_detail!C:C,penjualan!B19,penjualan_detail!G:G)</f>
        <v>177850</v>
      </c>
      <c r="H19" s="12">
        <f t="shared" si="0"/>
        <v>-45300</v>
      </c>
      <c r="I19" s="11" t="str">
        <f>VLOOKUP(C19,pembeli!$B:$D,2,0)</f>
        <v>Vina Anjani</v>
      </c>
    </row>
    <row r="20" spans="2:9" x14ac:dyDescent="0.35">
      <c r="B20">
        <v>17</v>
      </c>
      <c r="C20">
        <v>27</v>
      </c>
      <c r="D20" s="8">
        <v>45293</v>
      </c>
      <c r="E20">
        <v>7</v>
      </c>
      <c r="F20">
        <v>22196</v>
      </c>
      <c r="G20" s="10">
        <f>SUMIF(penjualan_detail!C:C,penjualan!B20,penjualan_detail!G:G)</f>
        <v>85059</v>
      </c>
      <c r="H20" s="12">
        <f t="shared" si="0"/>
        <v>-62863</v>
      </c>
      <c r="I20" s="11" t="str">
        <f>VLOOKUP(C20,pembeli!$B:$D,2,0)</f>
        <v>Anita Prameswari</v>
      </c>
    </row>
    <row r="21" spans="2:9" x14ac:dyDescent="0.35">
      <c r="B21">
        <v>18</v>
      </c>
      <c r="C21">
        <v>18</v>
      </c>
      <c r="D21" s="8">
        <v>45312</v>
      </c>
      <c r="E21">
        <v>2</v>
      </c>
      <c r="F21">
        <v>124854</v>
      </c>
      <c r="G21" s="10">
        <f>SUMIF(penjualan_detail!C:C,penjualan!B21,penjualan_detail!G:G)</f>
        <v>178087</v>
      </c>
      <c r="H21" s="12">
        <f t="shared" si="0"/>
        <v>-53233</v>
      </c>
      <c r="I21" s="11" t="str">
        <f>VLOOKUP(C21,pembeli!$B:$D,2,0)</f>
        <v>Rani Kartika</v>
      </c>
    </row>
    <row r="22" spans="2:9" x14ac:dyDescent="0.35">
      <c r="B22">
        <v>19</v>
      </c>
      <c r="C22">
        <v>5</v>
      </c>
      <c r="D22" s="8">
        <v>45303</v>
      </c>
      <c r="E22">
        <v>3</v>
      </c>
      <c r="F22">
        <v>27903</v>
      </c>
      <c r="G22" s="10">
        <f>SUMIF(penjualan_detail!C:C,penjualan!B22,penjualan_detail!G:G)</f>
        <v>241467</v>
      </c>
      <c r="H22" s="12">
        <f t="shared" si="0"/>
        <v>-213564</v>
      </c>
      <c r="I22" s="11" t="str">
        <f>VLOOKUP(C22,pembeli!$B:$D,2,0)</f>
        <v>Eka Wulandari</v>
      </c>
    </row>
    <row r="23" spans="2:9" x14ac:dyDescent="0.35">
      <c r="B23">
        <v>20</v>
      </c>
      <c r="C23">
        <v>12</v>
      </c>
      <c r="D23" s="8">
        <v>45296</v>
      </c>
      <c r="E23">
        <v>8</v>
      </c>
      <c r="F23">
        <v>192662</v>
      </c>
      <c r="G23" s="10">
        <f>SUMIF(penjualan_detail!C:C,penjualan!B23,penjualan_detail!G:G)</f>
        <v>149535</v>
      </c>
      <c r="H23" s="12">
        <f t="shared" si="0"/>
        <v>43127</v>
      </c>
      <c r="I23" s="11" t="str">
        <f>VLOOKUP(C23,pembeli!$B:$D,2,0)</f>
        <v>Lala Handayani</v>
      </c>
    </row>
    <row r="24" spans="2:9" x14ac:dyDescent="0.35">
      <c r="B24">
        <v>21</v>
      </c>
      <c r="C24">
        <v>20</v>
      </c>
      <c r="D24" s="8">
        <v>45301</v>
      </c>
      <c r="E24">
        <v>4</v>
      </c>
      <c r="F24">
        <v>190936</v>
      </c>
      <c r="G24" s="10">
        <f>SUMIF(penjualan_detail!C:C,penjualan!B24,penjualan_detail!G:G)</f>
        <v>232925</v>
      </c>
      <c r="H24" s="12">
        <f t="shared" si="0"/>
        <v>-41989</v>
      </c>
      <c r="I24" s="11" t="str">
        <f>VLOOKUP(C24,pembeli!$B:$D,2,0)</f>
        <v>Tiara Anggraini</v>
      </c>
    </row>
    <row r="25" spans="2:9" x14ac:dyDescent="0.35">
      <c r="B25">
        <v>22</v>
      </c>
      <c r="C25">
        <v>19</v>
      </c>
      <c r="D25" s="8">
        <v>45295</v>
      </c>
      <c r="E25">
        <v>7</v>
      </c>
      <c r="F25">
        <v>198828</v>
      </c>
      <c r="G25" s="10">
        <f>SUMIF(penjualan_detail!C:C,penjualan!B25,penjualan_detail!G:G)</f>
        <v>163690</v>
      </c>
      <c r="H25" s="12">
        <f t="shared" si="0"/>
        <v>35138</v>
      </c>
      <c r="I25" s="11" t="str">
        <f>VLOOKUP(C25,pembeli!$B:$D,2,0)</f>
        <v>Satria Wijaya</v>
      </c>
    </row>
    <row r="26" spans="2:9" x14ac:dyDescent="0.35">
      <c r="B26">
        <v>23</v>
      </c>
      <c r="C26">
        <v>23</v>
      </c>
      <c r="D26" s="8">
        <v>45310</v>
      </c>
      <c r="E26">
        <v>9</v>
      </c>
      <c r="F26">
        <v>31721</v>
      </c>
      <c r="G26" s="10">
        <f>SUMIF(penjualan_detail!C:C,penjualan!B26,penjualan_detail!G:G)</f>
        <v>235715</v>
      </c>
      <c r="H26" s="12">
        <f t="shared" si="0"/>
        <v>-203994</v>
      </c>
      <c r="I26" s="11" t="str">
        <f>VLOOKUP(C26,pembeli!$B:$D,2,0)</f>
        <v>Wahyu Hidayat</v>
      </c>
    </row>
    <row r="27" spans="2:9" x14ac:dyDescent="0.35">
      <c r="B27">
        <v>24</v>
      </c>
      <c r="C27">
        <v>16</v>
      </c>
      <c r="D27" s="8">
        <v>45306</v>
      </c>
      <c r="E27">
        <v>7</v>
      </c>
      <c r="F27">
        <v>172356</v>
      </c>
      <c r="G27" s="10">
        <f>SUMIF(penjualan_detail!C:C,penjualan!B27,penjualan_detail!G:G)</f>
        <v>146784</v>
      </c>
      <c r="H27" s="12">
        <f t="shared" si="0"/>
        <v>25572</v>
      </c>
      <c r="I27" s="11" t="str">
        <f>VLOOKUP(C27,pembeli!$B:$D,2,0)</f>
        <v>Putri Amelia</v>
      </c>
    </row>
    <row r="28" spans="2:9" x14ac:dyDescent="0.35">
      <c r="B28">
        <v>25</v>
      </c>
      <c r="C28">
        <v>30</v>
      </c>
      <c r="D28" s="8">
        <v>45293</v>
      </c>
      <c r="E28">
        <v>10</v>
      </c>
      <c r="F28">
        <v>192630</v>
      </c>
      <c r="G28" s="10">
        <f>SUMIF(penjualan_detail!C:C,penjualan!B28,penjualan_detail!G:G)</f>
        <v>354160</v>
      </c>
      <c r="H28" s="12">
        <f t="shared" si="0"/>
        <v>-161530</v>
      </c>
      <c r="I28" s="11" t="str">
        <f>VLOOKUP(C28,pembeli!$B:$D,2,0)</f>
        <v>Dian Kurniawati</v>
      </c>
    </row>
    <row r="29" spans="2:9" x14ac:dyDescent="0.35">
      <c r="B29">
        <v>26</v>
      </c>
      <c r="C29">
        <v>22</v>
      </c>
      <c r="D29" s="8">
        <v>45295</v>
      </c>
      <c r="E29">
        <v>7</v>
      </c>
      <c r="F29">
        <v>180909</v>
      </c>
      <c r="G29" s="10">
        <f>SUMIF(penjualan_detail!C:C,penjualan!B29,penjualan_detail!G:G)</f>
        <v>87196</v>
      </c>
      <c r="H29" s="12">
        <f t="shared" si="0"/>
        <v>93713</v>
      </c>
      <c r="I29" s="11" t="str">
        <f>VLOOKUP(C29,pembeli!$B:$D,2,0)</f>
        <v>Vina Anjani</v>
      </c>
    </row>
    <row r="30" spans="2:9" x14ac:dyDescent="0.35">
      <c r="B30">
        <v>27</v>
      </c>
      <c r="C30">
        <v>15</v>
      </c>
      <c r="D30" s="8">
        <v>45308</v>
      </c>
      <c r="E30">
        <v>10</v>
      </c>
      <c r="F30">
        <v>79824</v>
      </c>
      <c r="G30" s="10">
        <f>SUMIF(penjualan_detail!C:C,penjualan!B30,penjualan_detail!G:G)</f>
        <v>425735</v>
      </c>
      <c r="H30" s="12">
        <f t="shared" si="0"/>
        <v>-345911</v>
      </c>
      <c r="I30" s="11" t="str">
        <f>VLOOKUP(C30,pembeli!$B:$D,2,0)</f>
        <v>Oka Pramana</v>
      </c>
    </row>
    <row r="31" spans="2:9" x14ac:dyDescent="0.35">
      <c r="B31">
        <v>28</v>
      </c>
      <c r="C31">
        <v>15</v>
      </c>
      <c r="D31" s="8">
        <v>45299</v>
      </c>
      <c r="E31">
        <v>10</v>
      </c>
      <c r="F31">
        <v>101705</v>
      </c>
      <c r="G31" s="10">
        <f>SUMIF(penjualan_detail!C:C,penjualan!B31,penjualan_detail!G:G)</f>
        <v>315179</v>
      </c>
      <c r="H31" s="12">
        <f t="shared" si="0"/>
        <v>-213474</v>
      </c>
      <c r="I31" s="11" t="str">
        <f>VLOOKUP(C31,pembeli!$B:$D,2,0)</f>
        <v>Oka Pramana</v>
      </c>
    </row>
    <row r="32" spans="2:9" x14ac:dyDescent="0.35">
      <c r="B32">
        <v>29</v>
      </c>
      <c r="C32">
        <v>10</v>
      </c>
      <c r="D32" s="8">
        <v>45301</v>
      </c>
      <c r="E32">
        <v>5</v>
      </c>
      <c r="F32">
        <v>33992</v>
      </c>
      <c r="G32" s="10">
        <f>SUMIF(penjualan_detail!C:C,penjualan!B32,penjualan_detail!G:G)</f>
        <v>135017</v>
      </c>
      <c r="H32" s="12">
        <f t="shared" si="0"/>
        <v>-101025</v>
      </c>
      <c r="I32" s="11" t="str">
        <f>VLOOKUP(C32,pembeli!$B:$D,2,0)</f>
        <v>Joko Susanto</v>
      </c>
    </row>
    <row r="33" spans="2:9" x14ac:dyDescent="0.35">
      <c r="B33">
        <v>30</v>
      </c>
      <c r="C33">
        <v>27</v>
      </c>
      <c r="D33" s="8">
        <v>45295</v>
      </c>
      <c r="E33">
        <v>6</v>
      </c>
      <c r="F33">
        <v>38946</v>
      </c>
      <c r="G33" s="10">
        <f>SUMIF(penjualan_detail!C:C,penjualan!B33,penjualan_detail!G:G)</f>
        <v>20286</v>
      </c>
      <c r="H33" s="12">
        <f t="shared" si="0"/>
        <v>18660</v>
      </c>
      <c r="I33" s="11" t="str">
        <f>VLOOKUP(C33,pembeli!$B:$D,2,0)</f>
        <v>Anita Prameswari</v>
      </c>
    </row>
    <row r="34" spans="2:9" x14ac:dyDescent="0.35">
      <c r="B34">
        <v>31</v>
      </c>
      <c r="C34">
        <v>12</v>
      </c>
      <c r="D34" s="8">
        <v>45320</v>
      </c>
      <c r="E34">
        <v>2</v>
      </c>
      <c r="F34">
        <v>113562</v>
      </c>
      <c r="G34" s="10">
        <f>SUMIF(penjualan_detail!C:C,penjualan!B34,penjualan_detail!G:G)</f>
        <v>76814</v>
      </c>
      <c r="H34" s="12">
        <f t="shared" si="0"/>
        <v>36748</v>
      </c>
      <c r="I34" s="11" t="str">
        <f>VLOOKUP(C34,pembeli!$B:$D,2,0)</f>
        <v>Lala Handayani</v>
      </c>
    </row>
    <row r="35" spans="2:9" x14ac:dyDescent="0.35">
      <c r="B35">
        <v>32</v>
      </c>
      <c r="C35">
        <v>8</v>
      </c>
      <c r="D35" s="8">
        <v>45292</v>
      </c>
      <c r="E35">
        <v>8</v>
      </c>
      <c r="F35">
        <v>58394</v>
      </c>
      <c r="G35" s="10">
        <f>SUMIF(penjualan_detail!C:C,penjualan!B35,penjualan_detail!G:G)</f>
        <v>176221</v>
      </c>
      <c r="H35" s="12">
        <f t="shared" si="0"/>
        <v>-117827</v>
      </c>
      <c r="I35" s="11" t="str">
        <f>VLOOKUP(C35,pembeli!$B:$D,2,0)</f>
        <v>Hari Setiawan</v>
      </c>
    </row>
    <row r="36" spans="2:9" x14ac:dyDescent="0.35">
      <c r="B36">
        <v>33</v>
      </c>
      <c r="C36">
        <v>11</v>
      </c>
      <c r="D36" s="8">
        <v>45310</v>
      </c>
      <c r="E36">
        <v>5</v>
      </c>
      <c r="F36">
        <v>191099</v>
      </c>
      <c r="G36" s="10">
        <f>SUMIF(penjualan_detail!C:C,penjualan!B36,penjualan_detail!G:G)</f>
        <v>272871</v>
      </c>
      <c r="H36" s="12">
        <f t="shared" si="0"/>
        <v>-81772</v>
      </c>
      <c r="I36" s="11" t="str">
        <f>VLOOKUP(C36,pembeli!$B:$D,2,0)</f>
        <v>Kiki Amalia</v>
      </c>
    </row>
    <row r="37" spans="2:9" x14ac:dyDescent="0.35">
      <c r="B37">
        <v>34</v>
      </c>
      <c r="C37">
        <v>13</v>
      </c>
      <c r="D37" s="8">
        <v>45301</v>
      </c>
      <c r="E37">
        <v>7</v>
      </c>
      <c r="F37">
        <v>87990</v>
      </c>
      <c r="G37" s="10">
        <f>SUMIF(penjualan_detail!C:C,penjualan!B37,penjualan_detail!G:G)</f>
        <v>0</v>
      </c>
      <c r="H37" s="12">
        <f t="shared" si="0"/>
        <v>87990</v>
      </c>
      <c r="I37" s="11" t="str">
        <f>VLOOKUP(C37,pembeli!$B:$D,2,0)</f>
        <v>Maman Ramdan</v>
      </c>
    </row>
    <row r="38" spans="2:9" x14ac:dyDescent="0.35">
      <c r="B38">
        <v>35</v>
      </c>
      <c r="C38">
        <v>28</v>
      </c>
      <c r="D38" s="8">
        <v>45292</v>
      </c>
      <c r="E38">
        <v>3</v>
      </c>
      <c r="F38">
        <v>108157</v>
      </c>
      <c r="G38" s="10">
        <f>SUMIF(penjualan_detail!C:C,penjualan!B38,penjualan_detail!G:G)</f>
        <v>40216</v>
      </c>
      <c r="H38" s="12">
        <f t="shared" si="0"/>
        <v>67941</v>
      </c>
      <c r="I38" s="11" t="str">
        <f>VLOOKUP(C38,pembeli!$B:$D,2,0)</f>
        <v>Bayu Fadilah</v>
      </c>
    </row>
    <row r="39" spans="2:9" x14ac:dyDescent="0.35">
      <c r="B39">
        <v>36</v>
      </c>
      <c r="C39">
        <v>5</v>
      </c>
      <c r="D39" s="8">
        <v>45297</v>
      </c>
      <c r="E39">
        <v>10</v>
      </c>
      <c r="F39">
        <v>46622</v>
      </c>
      <c r="G39" s="10">
        <f>SUMIF(penjualan_detail!C:C,penjualan!B39,penjualan_detail!G:G)</f>
        <v>450732</v>
      </c>
      <c r="H39" s="12">
        <f t="shared" si="0"/>
        <v>-404110</v>
      </c>
      <c r="I39" s="11" t="str">
        <f>VLOOKUP(C39,pembeli!$B:$D,2,0)</f>
        <v>Eka Wulandari</v>
      </c>
    </row>
    <row r="40" spans="2:9" x14ac:dyDescent="0.35">
      <c r="B40">
        <v>37</v>
      </c>
      <c r="C40">
        <v>11</v>
      </c>
      <c r="D40" s="8">
        <v>45301</v>
      </c>
      <c r="E40">
        <v>9</v>
      </c>
      <c r="F40">
        <v>197151</v>
      </c>
      <c r="G40" s="10">
        <f>SUMIF(penjualan_detail!C:C,penjualan!B40,penjualan_detail!G:G)</f>
        <v>479171</v>
      </c>
      <c r="H40" s="12">
        <f t="shared" si="0"/>
        <v>-282020</v>
      </c>
      <c r="I40" s="11" t="str">
        <f>VLOOKUP(C40,pembeli!$B:$D,2,0)</f>
        <v>Kiki Amalia</v>
      </c>
    </row>
    <row r="41" spans="2:9" x14ac:dyDescent="0.35">
      <c r="B41">
        <v>38</v>
      </c>
      <c r="C41">
        <v>23</v>
      </c>
      <c r="D41" s="8">
        <v>45308</v>
      </c>
      <c r="E41">
        <v>7</v>
      </c>
      <c r="F41">
        <v>142426</v>
      </c>
      <c r="G41" s="10">
        <f>SUMIF(penjualan_detail!C:C,penjualan!B41,penjualan_detail!G:G)</f>
        <v>126961</v>
      </c>
      <c r="H41" s="12">
        <f t="shared" si="0"/>
        <v>15465</v>
      </c>
      <c r="I41" s="11" t="str">
        <f>VLOOKUP(C41,pembeli!$B:$D,2,0)</f>
        <v>Wahyu Hidayat</v>
      </c>
    </row>
    <row r="42" spans="2:9" x14ac:dyDescent="0.35">
      <c r="B42">
        <v>39</v>
      </c>
      <c r="C42">
        <v>11</v>
      </c>
      <c r="D42" s="8">
        <v>45295</v>
      </c>
      <c r="E42">
        <v>2</v>
      </c>
      <c r="F42">
        <v>167077</v>
      </c>
      <c r="G42" s="10">
        <f>SUMIF(penjualan_detail!C:C,penjualan!B42,penjualan_detail!G:G)</f>
        <v>156163</v>
      </c>
      <c r="H42" s="12">
        <f t="shared" si="0"/>
        <v>10914</v>
      </c>
      <c r="I42" s="11" t="str">
        <f>VLOOKUP(C42,pembeli!$B:$D,2,0)</f>
        <v>Kiki Amalia</v>
      </c>
    </row>
    <row r="43" spans="2:9" x14ac:dyDescent="0.35">
      <c r="B43">
        <v>40</v>
      </c>
      <c r="C43">
        <v>3</v>
      </c>
      <c r="D43" s="8">
        <v>45307</v>
      </c>
      <c r="E43">
        <v>1</v>
      </c>
      <c r="F43">
        <v>83825</v>
      </c>
      <c r="G43" s="10">
        <f>SUMIF(penjualan_detail!C:C,penjualan!B43,penjualan_detail!G:G)</f>
        <v>112560</v>
      </c>
      <c r="H43" s="12">
        <f t="shared" si="0"/>
        <v>-28735</v>
      </c>
      <c r="I43" s="11" t="str">
        <f>VLOOKUP(C43,pembeli!$B:$D,2,0)</f>
        <v>Citra Lestari</v>
      </c>
    </row>
    <row r="44" spans="2:9" x14ac:dyDescent="0.35">
      <c r="B44">
        <v>41</v>
      </c>
      <c r="C44">
        <v>19</v>
      </c>
      <c r="D44" s="8">
        <v>45319</v>
      </c>
      <c r="E44">
        <v>9</v>
      </c>
      <c r="F44">
        <v>131240</v>
      </c>
      <c r="G44" s="10">
        <f>SUMIF(penjualan_detail!C:C,penjualan!B44,penjualan_detail!G:G)</f>
        <v>202937</v>
      </c>
      <c r="H44" s="12">
        <f t="shared" si="0"/>
        <v>-71697</v>
      </c>
      <c r="I44" s="11" t="str">
        <f>VLOOKUP(C44,pembeli!$B:$D,2,0)</f>
        <v>Satria Wijaya</v>
      </c>
    </row>
    <row r="45" spans="2:9" x14ac:dyDescent="0.35">
      <c r="B45">
        <v>42</v>
      </c>
      <c r="C45">
        <v>10</v>
      </c>
      <c r="D45" s="8">
        <v>45305</v>
      </c>
      <c r="E45">
        <v>1</v>
      </c>
      <c r="F45">
        <v>70100</v>
      </c>
      <c r="G45" s="10">
        <f>SUMIF(penjualan_detail!C:C,penjualan!B45,penjualan_detail!G:G)</f>
        <v>318908</v>
      </c>
      <c r="H45" s="12">
        <f t="shared" si="0"/>
        <v>-248808</v>
      </c>
      <c r="I45" s="11" t="str">
        <f>VLOOKUP(C45,pembeli!$B:$D,2,0)</f>
        <v>Joko Susanto</v>
      </c>
    </row>
    <row r="46" spans="2:9" x14ac:dyDescent="0.35">
      <c r="B46">
        <v>43</v>
      </c>
      <c r="C46">
        <v>29</v>
      </c>
      <c r="D46" s="8">
        <v>45304</v>
      </c>
      <c r="E46">
        <v>10</v>
      </c>
      <c r="F46">
        <v>128374</v>
      </c>
      <c r="G46" s="10">
        <f>SUMIF(penjualan_detail!C:C,penjualan!B46,penjualan_detail!G:G)</f>
        <v>236320</v>
      </c>
      <c r="H46" s="12">
        <f t="shared" si="0"/>
        <v>-107946</v>
      </c>
      <c r="I46" s="11" t="str">
        <f>VLOOKUP(C46,pembeli!$B:$D,2,0)</f>
        <v>Cahya Rahayu</v>
      </c>
    </row>
    <row r="47" spans="2:9" x14ac:dyDescent="0.35">
      <c r="B47">
        <v>44</v>
      </c>
      <c r="C47">
        <v>30</v>
      </c>
      <c r="D47" s="8">
        <v>45304</v>
      </c>
      <c r="E47">
        <v>6</v>
      </c>
      <c r="F47">
        <v>136964</v>
      </c>
      <c r="G47" s="10">
        <f>SUMIF(penjualan_detail!C:C,penjualan!B47,penjualan_detail!G:G)</f>
        <v>128006</v>
      </c>
      <c r="H47" s="12">
        <f t="shared" si="0"/>
        <v>8958</v>
      </c>
      <c r="I47" s="11" t="str">
        <f>VLOOKUP(C47,pembeli!$B:$D,2,0)</f>
        <v>Dian Kurniawati</v>
      </c>
    </row>
    <row r="48" spans="2:9" x14ac:dyDescent="0.35">
      <c r="B48">
        <v>45</v>
      </c>
      <c r="C48">
        <v>28</v>
      </c>
      <c r="D48" s="8">
        <v>45301</v>
      </c>
      <c r="E48">
        <v>2</v>
      </c>
      <c r="F48">
        <v>98573</v>
      </c>
      <c r="G48" s="10">
        <f>SUMIF(penjualan_detail!C:C,penjualan!B48,penjualan_detail!G:G)</f>
        <v>280573</v>
      </c>
      <c r="H48" s="12">
        <f t="shared" si="0"/>
        <v>-182000</v>
      </c>
      <c r="I48" s="11" t="str">
        <f>VLOOKUP(C48,pembeli!$B:$D,2,0)</f>
        <v>Bayu Fadilah</v>
      </c>
    </row>
    <row r="49" spans="2:9" x14ac:dyDescent="0.35">
      <c r="B49">
        <v>46</v>
      </c>
      <c r="C49">
        <v>11</v>
      </c>
      <c r="D49" s="8">
        <v>45310</v>
      </c>
      <c r="E49">
        <v>10</v>
      </c>
      <c r="F49">
        <v>86284</v>
      </c>
      <c r="G49" s="10">
        <f>SUMIF(penjualan_detail!C:C,penjualan!B49,penjualan_detail!G:G)</f>
        <v>521913</v>
      </c>
      <c r="H49" s="12">
        <f t="shared" si="0"/>
        <v>-435629</v>
      </c>
      <c r="I49" s="11" t="str">
        <f>VLOOKUP(C49,pembeli!$B:$D,2,0)</f>
        <v>Kiki Amalia</v>
      </c>
    </row>
    <row r="50" spans="2:9" x14ac:dyDescent="0.35">
      <c r="B50">
        <v>47</v>
      </c>
      <c r="C50">
        <v>4</v>
      </c>
      <c r="D50" s="8">
        <v>45305</v>
      </c>
      <c r="E50">
        <v>4</v>
      </c>
      <c r="F50">
        <v>161962</v>
      </c>
      <c r="G50" s="10">
        <f>SUMIF(penjualan_detail!C:C,penjualan!B50,penjualan_detail!G:G)</f>
        <v>67644</v>
      </c>
      <c r="H50" s="12">
        <f t="shared" si="0"/>
        <v>94318</v>
      </c>
      <c r="I50" s="11" t="str">
        <f>VLOOKUP(C50,pembeli!$B:$D,2,0)</f>
        <v>Deni Prasetyo</v>
      </c>
    </row>
    <row r="51" spans="2:9" x14ac:dyDescent="0.35">
      <c r="B51">
        <v>48</v>
      </c>
      <c r="C51">
        <v>30</v>
      </c>
      <c r="D51" s="8">
        <v>45309</v>
      </c>
      <c r="E51">
        <v>9</v>
      </c>
      <c r="F51">
        <v>75400</v>
      </c>
      <c r="G51" s="10">
        <f>SUMIF(penjualan_detail!C:C,penjualan!B51,penjualan_detail!G:G)</f>
        <v>14740</v>
      </c>
      <c r="H51" s="12">
        <f t="shared" si="0"/>
        <v>60660</v>
      </c>
      <c r="I51" s="11" t="str">
        <f>VLOOKUP(C51,pembeli!$B:$D,2,0)</f>
        <v>Dian Kurniawati</v>
      </c>
    </row>
    <row r="52" spans="2:9" x14ac:dyDescent="0.35">
      <c r="B52">
        <v>49</v>
      </c>
      <c r="C52">
        <v>13</v>
      </c>
      <c r="D52" s="8">
        <v>45294</v>
      </c>
      <c r="E52">
        <v>9</v>
      </c>
      <c r="F52">
        <v>40435</v>
      </c>
      <c r="G52" s="10">
        <f>SUMIF(penjualan_detail!C:C,penjualan!B52,penjualan_detail!G:G)</f>
        <v>217687</v>
      </c>
      <c r="H52" s="12">
        <f t="shared" si="0"/>
        <v>-177252</v>
      </c>
      <c r="I52" s="11" t="str">
        <f>VLOOKUP(C52,pembeli!$B:$D,2,0)</f>
        <v>Maman Ramdan</v>
      </c>
    </row>
    <row r="53" spans="2:9" x14ac:dyDescent="0.35">
      <c r="B53">
        <v>50</v>
      </c>
      <c r="C53">
        <v>15</v>
      </c>
      <c r="D53" s="8">
        <v>45299</v>
      </c>
      <c r="E53">
        <v>1</v>
      </c>
      <c r="F53">
        <v>134178</v>
      </c>
      <c r="G53" s="10">
        <f>SUMIF(penjualan_detail!C:C,penjualan!B53,penjualan_detail!G:G)</f>
        <v>225782</v>
      </c>
      <c r="H53" s="12">
        <f t="shared" si="0"/>
        <v>-91604</v>
      </c>
      <c r="I53" s="11" t="str">
        <f>VLOOKUP(C53,pembeli!$B:$D,2,0)</f>
        <v>Oka Pramana</v>
      </c>
    </row>
    <row r="54" spans="2:9" x14ac:dyDescent="0.35">
      <c r="B54">
        <v>51</v>
      </c>
      <c r="C54">
        <v>8</v>
      </c>
      <c r="D54" s="8">
        <v>45301</v>
      </c>
      <c r="E54">
        <v>4</v>
      </c>
      <c r="F54">
        <v>114609</v>
      </c>
      <c r="G54" s="10">
        <f>SUMIF(penjualan_detail!C:C,penjualan!B54,penjualan_detail!G:G)</f>
        <v>332962</v>
      </c>
      <c r="H54" s="12">
        <f t="shared" si="0"/>
        <v>-218353</v>
      </c>
      <c r="I54" s="11" t="str">
        <f>VLOOKUP(C54,pembeli!$B:$D,2,0)</f>
        <v>Hari Setiawan</v>
      </c>
    </row>
    <row r="55" spans="2:9" x14ac:dyDescent="0.35">
      <c r="B55">
        <v>52</v>
      </c>
      <c r="C55">
        <v>1</v>
      </c>
      <c r="D55" s="8">
        <v>45297</v>
      </c>
      <c r="E55">
        <v>10</v>
      </c>
      <c r="F55">
        <v>46608</v>
      </c>
      <c r="G55" s="10">
        <f>SUMIF(penjualan_detail!C:C,penjualan!B55,penjualan_detail!G:G)</f>
        <v>188799</v>
      </c>
      <c r="H55" s="12">
        <f t="shared" si="0"/>
        <v>-142191</v>
      </c>
      <c r="I55" s="11" t="str">
        <f>VLOOKUP(C55,pembeli!$B:$D,2,0)</f>
        <v>Andi Pratama</v>
      </c>
    </row>
    <row r="56" spans="2:9" x14ac:dyDescent="0.35">
      <c r="B56">
        <v>53</v>
      </c>
      <c r="C56">
        <v>21</v>
      </c>
      <c r="D56" s="8">
        <v>45313</v>
      </c>
      <c r="E56">
        <v>10</v>
      </c>
      <c r="F56">
        <v>157057</v>
      </c>
      <c r="G56" s="10">
        <f>SUMIF(penjualan_detail!C:C,penjualan!B56,penjualan_detail!G:G)</f>
        <v>178847</v>
      </c>
      <c r="H56" s="12">
        <f t="shared" si="0"/>
        <v>-21790</v>
      </c>
      <c r="I56" s="11" t="str">
        <f>VLOOKUP(C56,pembeli!$B:$D,2,0)</f>
        <v>Umar Faisal</v>
      </c>
    </row>
    <row r="57" spans="2:9" x14ac:dyDescent="0.35">
      <c r="B57">
        <v>54</v>
      </c>
      <c r="C57">
        <v>26</v>
      </c>
      <c r="D57" s="8">
        <v>45307</v>
      </c>
      <c r="E57">
        <v>8</v>
      </c>
      <c r="F57">
        <v>167505</v>
      </c>
      <c r="G57" s="10">
        <f>SUMIF(penjualan_detail!C:C,penjualan!B57,penjualan_detail!G:G)</f>
        <v>139623</v>
      </c>
      <c r="H57" s="12">
        <f t="shared" si="0"/>
        <v>27882</v>
      </c>
      <c r="I57" s="11" t="str">
        <f>VLOOKUP(C57,pembeli!$B:$D,2,0)</f>
        <v>Zaki Maulana</v>
      </c>
    </row>
    <row r="58" spans="2:9" x14ac:dyDescent="0.35">
      <c r="B58">
        <v>55</v>
      </c>
      <c r="C58">
        <v>14</v>
      </c>
      <c r="D58" s="8">
        <v>45297</v>
      </c>
      <c r="E58">
        <v>8</v>
      </c>
      <c r="F58">
        <v>34819</v>
      </c>
      <c r="G58" s="10">
        <f>SUMIF(penjualan_detail!C:C,penjualan!B58,penjualan_detail!G:G)</f>
        <v>25513</v>
      </c>
      <c r="H58" s="12">
        <f t="shared" si="0"/>
        <v>9306</v>
      </c>
      <c r="I58" s="11" t="str">
        <f>VLOOKUP(C58,pembeli!$B:$D,2,0)</f>
        <v>Nanda Saputra</v>
      </c>
    </row>
    <row r="59" spans="2:9" x14ac:dyDescent="0.35">
      <c r="B59">
        <v>56</v>
      </c>
      <c r="C59">
        <v>23</v>
      </c>
      <c r="D59" s="8">
        <v>45314</v>
      </c>
      <c r="E59">
        <v>7</v>
      </c>
      <c r="F59">
        <v>41343</v>
      </c>
      <c r="G59" s="10">
        <f>SUMIF(penjualan_detail!C:C,penjualan!B59,penjualan_detail!G:G)</f>
        <v>169990</v>
      </c>
      <c r="H59" s="12">
        <f t="shared" si="0"/>
        <v>-128647</v>
      </c>
      <c r="I59" s="11" t="str">
        <f>VLOOKUP(C59,pembeli!$B:$D,2,0)</f>
        <v>Wahyu Hidayat</v>
      </c>
    </row>
    <row r="60" spans="2:9" x14ac:dyDescent="0.35">
      <c r="B60">
        <v>57</v>
      </c>
      <c r="C60">
        <v>21</v>
      </c>
      <c r="D60" s="8">
        <v>45298</v>
      </c>
      <c r="E60">
        <v>8</v>
      </c>
      <c r="F60">
        <v>31312</v>
      </c>
      <c r="G60" s="10">
        <f>SUMIF(penjualan_detail!C:C,penjualan!B60,penjualan_detail!G:G)</f>
        <v>340921</v>
      </c>
      <c r="H60" s="12">
        <f t="shared" si="0"/>
        <v>-309609</v>
      </c>
      <c r="I60" s="11" t="str">
        <f>VLOOKUP(C60,pembeli!$B:$D,2,0)</f>
        <v>Umar Faisal</v>
      </c>
    </row>
    <row r="61" spans="2:9" x14ac:dyDescent="0.35">
      <c r="B61">
        <v>58</v>
      </c>
      <c r="C61">
        <v>11</v>
      </c>
      <c r="D61" s="8">
        <v>45310</v>
      </c>
      <c r="E61">
        <v>1</v>
      </c>
      <c r="F61">
        <v>123553</v>
      </c>
      <c r="G61" s="10">
        <f>SUMIF(penjualan_detail!C:C,penjualan!B61,penjualan_detail!G:G)</f>
        <v>440702</v>
      </c>
      <c r="H61" s="12">
        <f t="shared" si="0"/>
        <v>-317149</v>
      </c>
      <c r="I61" s="11" t="str">
        <f>VLOOKUP(C61,pembeli!$B:$D,2,0)</f>
        <v>Kiki Amalia</v>
      </c>
    </row>
    <row r="62" spans="2:9" x14ac:dyDescent="0.35">
      <c r="B62">
        <v>59</v>
      </c>
      <c r="C62">
        <v>18</v>
      </c>
      <c r="D62" s="8">
        <v>45308</v>
      </c>
      <c r="E62">
        <v>3</v>
      </c>
      <c r="F62">
        <v>54232</v>
      </c>
      <c r="G62" s="10">
        <f>SUMIF(penjualan_detail!C:C,penjualan!B62,penjualan_detail!G:G)</f>
        <v>181335</v>
      </c>
      <c r="H62" s="12">
        <f t="shared" si="0"/>
        <v>-127103</v>
      </c>
      <c r="I62" s="11" t="str">
        <f>VLOOKUP(C62,pembeli!$B:$D,2,0)</f>
        <v>Rani Kartika</v>
      </c>
    </row>
    <row r="63" spans="2:9" x14ac:dyDescent="0.35">
      <c r="B63">
        <v>60</v>
      </c>
      <c r="C63">
        <v>28</v>
      </c>
      <c r="D63" s="8">
        <v>45299</v>
      </c>
      <c r="E63">
        <v>4</v>
      </c>
      <c r="F63">
        <v>64710</v>
      </c>
      <c r="G63" s="10">
        <f>SUMIF(penjualan_detail!C:C,penjualan!B63,penjualan_detail!G:G)</f>
        <v>24130</v>
      </c>
      <c r="H63" s="12">
        <f t="shared" si="0"/>
        <v>40580</v>
      </c>
      <c r="I63" s="11" t="str">
        <f>VLOOKUP(C63,pembeli!$B:$D,2,0)</f>
        <v>Bayu Fadilah</v>
      </c>
    </row>
    <row r="64" spans="2:9" x14ac:dyDescent="0.35">
      <c r="B64">
        <v>61</v>
      </c>
      <c r="C64">
        <v>10</v>
      </c>
      <c r="D64" s="8">
        <v>45295</v>
      </c>
      <c r="E64">
        <v>9</v>
      </c>
      <c r="F64">
        <v>192791</v>
      </c>
      <c r="G64" s="10">
        <f>SUMIF(penjualan_detail!C:C,penjualan!B64,penjualan_detail!G:G)</f>
        <v>33436</v>
      </c>
      <c r="H64" s="12">
        <f t="shared" si="0"/>
        <v>159355</v>
      </c>
      <c r="I64" s="11" t="str">
        <f>VLOOKUP(C64,pembeli!$B:$D,2,0)</f>
        <v>Joko Susanto</v>
      </c>
    </row>
    <row r="65" spans="2:9" x14ac:dyDescent="0.35">
      <c r="B65">
        <v>62</v>
      </c>
      <c r="C65">
        <v>22</v>
      </c>
      <c r="D65" s="8">
        <v>45304</v>
      </c>
      <c r="E65">
        <v>4</v>
      </c>
      <c r="F65">
        <v>69131</v>
      </c>
      <c r="G65" s="10">
        <f>SUMIF(penjualan_detail!C:C,penjualan!B65,penjualan_detail!G:G)</f>
        <v>68671</v>
      </c>
      <c r="H65" s="12">
        <f t="shared" si="0"/>
        <v>460</v>
      </c>
      <c r="I65" s="11" t="str">
        <f>VLOOKUP(C65,pembeli!$B:$D,2,0)</f>
        <v>Vina Anjani</v>
      </c>
    </row>
    <row r="66" spans="2:9" x14ac:dyDescent="0.35">
      <c r="B66">
        <v>63</v>
      </c>
      <c r="C66">
        <v>6</v>
      </c>
      <c r="D66" s="8">
        <v>45304</v>
      </c>
      <c r="E66">
        <v>9</v>
      </c>
      <c r="F66">
        <v>82012</v>
      </c>
      <c r="G66" s="10">
        <f>SUMIF(penjualan_detail!C:C,penjualan!B66,penjualan_detail!G:G)</f>
        <v>169374</v>
      </c>
      <c r="H66" s="12">
        <f t="shared" si="0"/>
        <v>-87362</v>
      </c>
      <c r="I66" s="11" t="str">
        <f>VLOOKUP(C66,pembeli!$B:$D,2,0)</f>
        <v>Fajar Nugroho</v>
      </c>
    </row>
    <row r="67" spans="2:9" x14ac:dyDescent="0.35">
      <c r="B67">
        <v>64</v>
      </c>
      <c r="C67">
        <v>2</v>
      </c>
      <c r="D67" s="8">
        <v>45308</v>
      </c>
      <c r="E67">
        <v>6</v>
      </c>
      <c r="F67">
        <v>163086</v>
      </c>
      <c r="G67" s="10">
        <f>SUMIF(penjualan_detail!C:C,penjualan!B67,penjualan_detail!G:G)</f>
        <v>162293</v>
      </c>
      <c r="H67" s="12">
        <f t="shared" si="0"/>
        <v>793</v>
      </c>
      <c r="I67" s="11" t="str">
        <f>VLOOKUP(C67,pembeli!$B:$D,2,0)</f>
        <v>Budi Santoso</v>
      </c>
    </row>
    <row r="68" spans="2:9" x14ac:dyDescent="0.35">
      <c r="B68">
        <v>65</v>
      </c>
      <c r="C68">
        <v>15</v>
      </c>
      <c r="D68" s="8">
        <v>45304</v>
      </c>
      <c r="E68">
        <v>6</v>
      </c>
      <c r="F68">
        <v>27092</v>
      </c>
      <c r="G68" s="10">
        <f>SUMIF(penjualan_detail!C:C,penjualan!B68,penjualan_detail!G:G)</f>
        <v>421923</v>
      </c>
      <c r="H68" s="12">
        <f t="shared" si="0"/>
        <v>-394831</v>
      </c>
      <c r="I68" s="11" t="str">
        <f>VLOOKUP(C68,pembeli!$B:$D,2,0)</f>
        <v>Oka Pramana</v>
      </c>
    </row>
    <row r="69" spans="2:9" x14ac:dyDescent="0.35">
      <c r="B69">
        <v>66</v>
      </c>
      <c r="C69">
        <v>2</v>
      </c>
      <c r="D69" s="8">
        <v>45314</v>
      </c>
      <c r="E69">
        <v>8</v>
      </c>
      <c r="F69">
        <v>169537</v>
      </c>
      <c r="G69" s="10">
        <f>SUMIF(penjualan_detail!C:C,penjualan!B69,penjualan_detail!G:G)</f>
        <v>226859</v>
      </c>
      <c r="H69" s="12">
        <f t="shared" ref="H69:H103" si="1">F69-G69</f>
        <v>-57322</v>
      </c>
      <c r="I69" s="11" t="str">
        <f>VLOOKUP(C69,pembeli!$B:$D,2,0)</f>
        <v>Budi Santoso</v>
      </c>
    </row>
    <row r="70" spans="2:9" x14ac:dyDescent="0.35">
      <c r="B70">
        <v>67</v>
      </c>
      <c r="C70">
        <v>19</v>
      </c>
      <c r="D70" s="8">
        <v>45294</v>
      </c>
      <c r="E70">
        <v>10</v>
      </c>
      <c r="F70">
        <v>88933</v>
      </c>
      <c r="G70" s="10">
        <f>SUMIF(penjualan_detail!C:C,penjualan!B70,penjualan_detail!G:G)</f>
        <v>376596</v>
      </c>
      <c r="H70" s="12">
        <f t="shared" si="1"/>
        <v>-287663</v>
      </c>
      <c r="I70" s="11" t="str">
        <f>VLOOKUP(C70,pembeli!$B:$D,2,0)</f>
        <v>Satria Wijaya</v>
      </c>
    </row>
    <row r="71" spans="2:9" x14ac:dyDescent="0.35">
      <c r="B71">
        <v>68</v>
      </c>
      <c r="C71">
        <v>14</v>
      </c>
      <c r="D71" s="8">
        <v>45297</v>
      </c>
      <c r="E71">
        <v>8</v>
      </c>
      <c r="F71">
        <v>91336</v>
      </c>
      <c r="G71" s="10">
        <f>SUMIF(penjualan_detail!C:C,penjualan!B71,penjualan_detail!G:G)</f>
        <v>164564</v>
      </c>
      <c r="H71" s="12">
        <f t="shared" si="1"/>
        <v>-73228</v>
      </c>
      <c r="I71" s="11" t="str">
        <f>VLOOKUP(C71,pembeli!$B:$D,2,0)</f>
        <v>Nanda Saputra</v>
      </c>
    </row>
    <row r="72" spans="2:9" x14ac:dyDescent="0.35">
      <c r="B72">
        <v>69</v>
      </c>
      <c r="C72">
        <v>9</v>
      </c>
      <c r="D72" s="8">
        <v>45319</v>
      </c>
      <c r="E72">
        <v>10</v>
      </c>
      <c r="F72">
        <v>51047</v>
      </c>
      <c r="G72" s="10">
        <f>SUMIF(penjualan_detail!C:C,penjualan!B72,penjualan_detail!G:G)</f>
        <v>40659</v>
      </c>
      <c r="H72" s="12">
        <f t="shared" si="1"/>
        <v>10388</v>
      </c>
      <c r="I72" s="11" t="str">
        <f>VLOOKUP(C72,pembeli!$B:$D,2,0)</f>
        <v>Indah Permata</v>
      </c>
    </row>
    <row r="73" spans="2:9" x14ac:dyDescent="0.35">
      <c r="B73">
        <v>70</v>
      </c>
      <c r="C73">
        <v>8</v>
      </c>
      <c r="D73" s="8">
        <v>45314</v>
      </c>
      <c r="E73">
        <v>2</v>
      </c>
      <c r="F73">
        <v>72823</v>
      </c>
      <c r="G73" s="10">
        <f>SUMIF(penjualan_detail!C:C,penjualan!B73,penjualan_detail!G:G)</f>
        <v>468119</v>
      </c>
      <c r="H73" s="12">
        <f t="shared" si="1"/>
        <v>-395296</v>
      </c>
      <c r="I73" s="11" t="str">
        <f>VLOOKUP(C73,pembeli!$B:$D,2,0)</f>
        <v>Hari Setiawan</v>
      </c>
    </row>
    <row r="74" spans="2:9" x14ac:dyDescent="0.35">
      <c r="B74">
        <v>71</v>
      </c>
      <c r="C74">
        <v>21</v>
      </c>
      <c r="D74" s="8">
        <v>45314</v>
      </c>
      <c r="E74">
        <v>3</v>
      </c>
      <c r="F74">
        <v>84082</v>
      </c>
      <c r="G74" s="10">
        <f>SUMIF(penjualan_detail!C:C,penjualan!B74,penjualan_detail!G:G)</f>
        <v>252274</v>
      </c>
      <c r="H74" s="12">
        <f t="shared" si="1"/>
        <v>-168192</v>
      </c>
      <c r="I74" s="11" t="str">
        <f>VLOOKUP(C74,pembeli!$B:$D,2,0)</f>
        <v>Umar Faisal</v>
      </c>
    </row>
    <row r="75" spans="2:9" x14ac:dyDescent="0.35">
      <c r="B75">
        <v>72</v>
      </c>
      <c r="C75">
        <v>19</v>
      </c>
      <c r="D75" s="8">
        <v>45314</v>
      </c>
      <c r="E75">
        <v>10</v>
      </c>
      <c r="F75">
        <v>141838</v>
      </c>
      <c r="G75" s="10">
        <f>SUMIF(penjualan_detail!C:C,penjualan!B75,penjualan_detail!G:G)</f>
        <v>372902</v>
      </c>
      <c r="H75" s="12">
        <f t="shared" si="1"/>
        <v>-231064</v>
      </c>
      <c r="I75" s="11" t="str">
        <f>VLOOKUP(C75,pembeli!$B:$D,2,0)</f>
        <v>Satria Wijaya</v>
      </c>
    </row>
    <row r="76" spans="2:9" x14ac:dyDescent="0.35">
      <c r="B76">
        <v>73</v>
      </c>
      <c r="C76">
        <v>28</v>
      </c>
      <c r="D76" s="8">
        <v>45306</v>
      </c>
      <c r="E76">
        <v>6</v>
      </c>
      <c r="F76">
        <v>134816</v>
      </c>
      <c r="G76" s="10">
        <f>SUMIF(penjualan_detail!C:C,penjualan!B76,penjualan_detail!G:G)</f>
        <v>145065</v>
      </c>
      <c r="H76" s="12">
        <f t="shared" si="1"/>
        <v>-10249</v>
      </c>
      <c r="I76" s="11" t="str">
        <f>VLOOKUP(C76,pembeli!$B:$D,2,0)</f>
        <v>Bayu Fadilah</v>
      </c>
    </row>
    <row r="77" spans="2:9" x14ac:dyDescent="0.35">
      <c r="B77">
        <v>74</v>
      </c>
      <c r="C77">
        <v>5</v>
      </c>
      <c r="D77" s="8">
        <v>45303</v>
      </c>
      <c r="E77">
        <v>1</v>
      </c>
      <c r="F77">
        <v>164673</v>
      </c>
      <c r="G77" s="10">
        <f>SUMIF(penjualan_detail!C:C,penjualan!B77,penjualan_detail!G:G)</f>
        <v>309733</v>
      </c>
      <c r="H77" s="12">
        <f t="shared" si="1"/>
        <v>-145060</v>
      </c>
      <c r="I77" s="11" t="str">
        <f>VLOOKUP(C77,pembeli!$B:$D,2,0)</f>
        <v>Eka Wulandari</v>
      </c>
    </row>
    <row r="78" spans="2:9" x14ac:dyDescent="0.35">
      <c r="B78">
        <v>75</v>
      </c>
      <c r="C78">
        <v>12</v>
      </c>
      <c r="D78" s="8">
        <v>45307</v>
      </c>
      <c r="E78">
        <v>8</v>
      </c>
      <c r="F78">
        <v>58153</v>
      </c>
      <c r="G78" s="10">
        <f>SUMIF(penjualan_detail!C:C,penjualan!B78,penjualan_detail!G:G)</f>
        <v>66091</v>
      </c>
      <c r="H78" s="12">
        <f t="shared" si="1"/>
        <v>-7938</v>
      </c>
      <c r="I78" s="11" t="str">
        <f>VLOOKUP(C78,pembeli!$B:$D,2,0)</f>
        <v>Lala Handayani</v>
      </c>
    </row>
    <row r="79" spans="2:9" x14ac:dyDescent="0.35">
      <c r="B79">
        <v>76</v>
      </c>
      <c r="C79">
        <v>23</v>
      </c>
      <c r="D79" s="8">
        <v>45303</v>
      </c>
      <c r="E79">
        <v>8</v>
      </c>
      <c r="F79">
        <v>39594</v>
      </c>
      <c r="G79" s="10">
        <f>SUMIF(penjualan_detail!C:C,penjualan!B79,penjualan_detail!G:G)</f>
        <v>352873</v>
      </c>
      <c r="H79" s="12">
        <f t="shared" si="1"/>
        <v>-313279</v>
      </c>
      <c r="I79" s="11" t="str">
        <f>VLOOKUP(C79,pembeli!$B:$D,2,0)</f>
        <v>Wahyu Hidayat</v>
      </c>
    </row>
    <row r="80" spans="2:9" x14ac:dyDescent="0.35">
      <c r="B80">
        <v>77</v>
      </c>
      <c r="C80">
        <v>26</v>
      </c>
      <c r="D80" s="8">
        <v>45303</v>
      </c>
      <c r="E80">
        <v>5</v>
      </c>
      <c r="F80">
        <v>49436</v>
      </c>
      <c r="G80" s="10">
        <f>SUMIF(penjualan_detail!C:C,penjualan!B80,penjualan_detail!G:G)</f>
        <v>132428</v>
      </c>
      <c r="H80" s="12">
        <f t="shared" si="1"/>
        <v>-82992</v>
      </c>
      <c r="I80" s="11" t="str">
        <f>VLOOKUP(C80,pembeli!$B:$D,2,0)</f>
        <v>Zaki Maulana</v>
      </c>
    </row>
    <row r="81" spans="2:9" x14ac:dyDescent="0.35">
      <c r="B81">
        <v>78</v>
      </c>
      <c r="C81">
        <v>18</v>
      </c>
      <c r="D81" s="8">
        <v>45294</v>
      </c>
      <c r="E81">
        <v>1</v>
      </c>
      <c r="F81">
        <v>44642</v>
      </c>
      <c r="G81" s="10">
        <f>SUMIF(penjualan_detail!C:C,penjualan!B81,penjualan_detail!G:G)</f>
        <v>330283</v>
      </c>
      <c r="H81" s="12">
        <f t="shared" si="1"/>
        <v>-285641</v>
      </c>
      <c r="I81" s="11" t="str">
        <f>VLOOKUP(C81,pembeli!$B:$D,2,0)</f>
        <v>Rani Kartika</v>
      </c>
    </row>
    <row r="82" spans="2:9" x14ac:dyDescent="0.35">
      <c r="B82">
        <v>79</v>
      </c>
      <c r="C82">
        <v>25</v>
      </c>
      <c r="D82" s="8">
        <v>45298</v>
      </c>
      <c r="E82">
        <v>9</v>
      </c>
      <c r="F82">
        <v>112371</v>
      </c>
      <c r="G82" s="10">
        <f>SUMIF(penjualan_detail!C:C,penjualan!B82,penjualan_detail!G:G)</f>
        <v>8403</v>
      </c>
      <c r="H82" s="12">
        <f t="shared" si="1"/>
        <v>103968</v>
      </c>
      <c r="I82" s="11" t="str">
        <f>VLOOKUP(C82,pembeli!$B:$D,2,0)</f>
        <v>Yoga Rahman</v>
      </c>
    </row>
    <row r="83" spans="2:9" x14ac:dyDescent="0.35">
      <c r="B83">
        <v>80</v>
      </c>
      <c r="C83">
        <v>14</v>
      </c>
      <c r="D83" s="8">
        <v>45294</v>
      </c>
      <c r="E83">
        <v>9</v>
      </c>
      <c r="F83">
        <v>162413</v>
      </c>
      <c r="G83" s="10">
        <f>SUMIF(penjualan_detail!C:C,penjualan!B83,penjualan_detail!G:G)</f>
        <v>203140</v>
      </c>
      <c r="H83" s="12">
        <f t="shared" si="1"/>
        <v>-40727</v>
      </c>
      <c r="I83" s="11" t="str">
        <f>VLOOKUP(C83,pembeli!$B:$D,2,0)</f>
        <v>Nanda Saputra</v>
      </c>
    </row>
    <row r="84" spans="2:9" x14ac:dyDescent="0.35">
      <c r="B84">
        <v>81</v>
      </c>
      <c r="C84">
        <v>25</v>
      </c>
      <c r="D84" s="8">
        <v>45315</v>
      </c>
      <c r="E84">
        <v>4</v>
      </c>
      <c r="F84">
        <v>149937</v>
      </c>
      <c r="G84" s="10">
        <f>SUMIF(penjualan_detail!C:C,penjualan!B84,penjualan_detail!G:G)</f>
        <v>0</v>
      </c>
      <c r="H84" s="12">
        <f t="shared" si="1"/>
        <v>149937</v>
      </c>
      <c r="I84" s="11" t="str">
        <f>VLOOKUP(C84,pembeli!$B:$D,2,0)</f>
        <v>Yoga Rahman</v>
      </c>
    </row>
    <row r="85" spans="2:9" x14ac:dyDescent="0.35">
      <c r="B85">
        <v>82</v>
      </c>
      <c r="C85">
        <v>24</v>
      </c>
      <c r="D85" s="8">
        <v>45299</v>
      </c>
      <c r="E85">
        <v>8</v>
      </c>
      <c r="F85">
        <v>121130</v>
      </c>
      <c r="G85" s="10">
        <f>SUMIF(penjualan_detail!C:C,penjualan!B85,penjualan_detail!G:G)</f>
        <v>259261</v>
      </c>
      <c r="H85" s="12">
        <f t="shared" si="1"/>
        <v>-138131</v>
      </c>
      <c r="I85" s="11" t="str">
        <f>VLOOKUP(C85,pembeli!$B:$D,2,0)</f>
        <v>Xenia Putri</v>
      </c>
    </row>
    <row r="86" spans="2:9" x14ac:dyDescent="0.35">
      <c r="B86">
        <v>83</v>
      </c>
      <c r="C86">
        <v>19</v>
      </c>
      <c r="D86" s="8">
        <v>45312</v>
      </c>
      <c r="E86">
        <v>1</v>
      </c>
      <c r="F86">
        <v>129156</v>
      </c>
      <c r="G86" s="10">
        <f>SUMIF(penjualan_detail!C:C,penjualan!B86,penjualan_detail!G:G)</f>
        <v>120509</v>
      </c>
      <c r="H86" s="12">
        <f t="shared" si="1"/>
        <v>8647</v>
      </c>
      <c r="I86" s="11" t="str">
        <f>VLOOKUP(C86,pembeli!$B:$D,2,0)</f>
        <v>Satria Wijaya</v>
      </c>
    </row>
    <row r="87" spans="2:9" x14ac:dyDescent="0.35">
      <c r="B87">
        <v>84</v>
      </c>
      <c r="C87">
        <v>15</v>
      </c>
      <c r="D87" s="8">
        <v>45293</v>
      </c>
      <c r="E87">
        <v>5</v>
      </c>
      <c r="F87">
        <v>59968</v>
      </c>
      <c r="G87" s="10">
        <f>SUMIF(penjualan_detail!C:C,penjualan!B87,penjualan_detail!G:G)</f>
        <v>12490</v>
      </c>
      <c r="H87" s="12">
        <f t="shared" si="1"/>
        <v>47478</v>
      </c>
      <c r="I87" s="11" t="str">
        <f>VLOOKUP(C87,pembeli!$B:$D,2,0)</f>
        <v>Oka Pramana</v>
      </c>
    </row>
    <row r="88" spans="2:9" x14ac:dyDescent="0.35">
      <c r="B88">
        <v>85</v>
      </c>
      <c r="C88">
        <v>10</v>
      </c>
      <c r="D88" s="8">
        <v>45321</v>
      </c>
      <c r="E88">
        <v>9</v>
      </c>
      <c r="F88">
        <v>143406</v>
      </c>
      <c r="G88" s="10">
        <f>SUMIF(penjualan_detail!C:C,penjualan!B88,penjualan_detail!G:G)</f>
        <v>168517</v>
      </c>
      <c r="H88" s="12">
        <f t="shared" si="1"/>
        <v>-25111</v>
      </c>
      <c r="I88" s="11" t="str">
        <f>VLOOKUP(C88,pembeli!$B:$D,2,0)</f>
        <v>Joko Susanto</v>
      </c>
    </row>
    <row r="89" spans="2:9" x14ac:dyDescent="0.35">
      <c r="B89">
        <v>86</v>
      </c>
      <c r="C89">
        <v>27</v>
      </c>
      <c r="D89" s="8">
        <v>45298</v>
      </c>
      <c r="E89">
        <v>3</v>
      </c>
      <c r="F89">
        <v>145512</v>
      </c>
      <c r="G89" s="10">
        <f>SUMIF(penjualan_detail!C:C,penjualan!B89,penjualan_detail!G:G)</f>
        <v>105983</v>
      </c>
      <c r="H89" s="12">
        <f t="shared" si="1"/>
        <v>39529</v>
      </c>
      <c r="I89" s="11" t="str">
        <f>VLOOKUP(C89,pembeli!$B:$D,2,0)</f>
        <v>Anita Prameswari</v>
      </c>
    </row>
    <row r="90" spans="2:9" x14ac:dyDescent="0.35">
      <c r="B90">
        <v>87</v>
      </c>
      <c r="C90">
        <v>16</v>
      </c>
      <c r="D90" s="8">
        <v>45297</v>
      </c>
      <c r="E90">
        <v>4</v>
      </c>
      <c r="F90">
        <v>164272</v>
      </c>
      <c r="G90" s="10">
        <f>SUMIF(penjualan_detail!C:C,penjualan!B90,penjualan_detail!G:G)</f>
        <v>582591</v>
      </c>
      <c r="H90" s="12">
        <f t="shared" si="1"/>
        <v>-418319</v>
      </c>
      <c r="I90" s="11" t="str">
        <f>VLOOKUP(C90,pembeli!$B:$D,2,0)</f>
        <v>Putri Amelia</v>
      </c>
    </row>
    <row r="91" spans="2:9" x14ac:dyDescent="0.35">
      <c r="B91">
        <v>88</v>
      </c>
      <c r="C91">
        <v>21</v>
      </c>
      <c r="D91" s="8">
        <v>45309</v>
      </c>
      <c r="E91">
        <v>5</v>
      </c>
      <c r="F91">
        <v>114634</v>
      </c>
      <c r="G91" s="10">
        <f>SUMIF(penjualan_detail!C:C,penjualan!B91,penjualan_detail!G:G)</f>
        <v>210296</v>
      </c>
      <c r="H91" s="12">
        <f t="shared" si="1"/>
        <v>-95662</v>
      </c>
      <c r="I91" s="11" t="str">
        <f>VLOOKUP(C91,pembeli!$B:$D,2,0)</f>
        <v>Umar Faisal</v>
      </c>
    </row>
    <row r="92" spans="2:9" x14ac:dyDescent="0.35">
      <c r="B92">
        <v>89</v>
      </c>
      <c r="C92">
        <v>26</v>
      </c>
      <c r="D92" s="8">
        <v>45303</v>
      </c>
      <c r="E92">
        <v>10</v>
      </c>
      <c r="F92">
        <v>58195</v>
      </c>
      <c r="G92" s="10">
        <f>SUMIF(penjualan_detail!C:C,penjualan!B92,penjualan_detail!G:G)</f>
        <v>108926</v>
      </c>
      <c r="H92" s="12">
        <f t="shared" si="1"/>
        <v>-50731</v>
      </c>
      <c r="I92" s="11" t="str">
        <f>VLOOKUP(C92,pembeli!$B:$D,2,0)</f>
        <v>Zaki Maulana</v>
      </c>
    </row>
    <row r="93" spans="2:9" x14ac:dyDescent="0.35">
      <c r="B93">
        <v>90</v>
      </c>
      <c r="C93">
        <v>25</v>
      </c>
      <c r="D93" s="8">
        <v>45321</v>
      </c>
      <c r="E93">
        <v>3</v>
      </c>
      <c r="F93">
        <v>58136</v>
      </c>
      <c r="G93" s="10">
        <f>SUMIF(penjualan_detail!C:C,penjualan!B93,penjualan_detail!G:G)</f>
        <v>70845</v>
      </c>
      <c r="H93" s="12">
        <f t="shared" si="1"/>
        <v>-12709</v>
      </c>
      <c r="I93" s="11" t="str">
        <f>VLOOKUP(C93,pembeli!$B:$D,2,0)</f>
        <v>Yoga Rahman</v>
      </c>
    </row>
    <row r="94" spans="2:9" x14ac:dyDescent="0.35">
      <c r="B94">
        <v>91</v>
      </c>
      <c r="C94">
        <v>25</v>
      </c>
      <c r="D94" s="8">
        <v>45311</v>
      </c>
      <c r="E94">
        <v>4</v>
      </c>
      <c r="F94">
        <v>123304</v>
      </c>
      <c r="G94" s="10">
        <f>SUMIF(penjualan_detail!C:C,penjualan!B94,penjualan_detail!G:G)</f>
        <v>183735</v>
      </c>
      <c r="H94" s="12">
        <f t="shared" si="1"/>
        <v>-60431</v>
      </c>
      <c r="I94" s="11" t="str">
        <f>VLOOKUP(C94,pembeli!$B:$D,2,0)</f>
        <v>Yoga Rahman</v>
      </c>
    </row>
    <row r="95" spans="2:9" x14ac:dyDescent="0.35">
      <c r="B95">
        <v>92</v>
      </c>
      <c r="C95">
        <v>7</v>
      </c>
      <c r="D95" s="8">
        <v>45302</v>
      </c>
      <c r="E95">
        <v>9</v>
      </c>
      <c r="F95">
        <v>182236</v>
      </c>
      <c r="G95" s="10">
        <f>SUMIF(penjualan_detail!C:C,penjualan!B95,penjualan_detail!G:G)</f>
        <v>5919</v>
      </c>
      <c r="H95" s="12">
        <f t="shared" si="1"/>
        <v>176317</v>
      </c>
      <c r="I95" s="11" t="str">
        <f>VLOOKUP(C95,pembeli!$B:$D,2,0)</f>
        <v>Gita Ramadhani</v>
      </c>
    </row>
    <row r="96" spans="2:9" x14ac:dyDescent="0.35">
      <c r="B96">
        <v>93</v>
      </c>
      <c r="C96">
        <v>1</v>
      </c>
      <c r="D96" s="8">
        <v>45311</v>
      </c>
      <c r="E96">
        <v>4</v>
      </c>
      <c r="F96">
        <v>79869</v>
      </c>
      <c r="G96" s="10">
        <f>SUMIF(penjualan_detail!C:C,penjualan!B96,penjualan_detail!G:G)</f>
        <v>161985</v>
      </c>
      <c r="H96" s="12">
        <f t="shared" si="1"/>
        <v>-82116</v>
      </c>
      <c r="I96" s="11" t="str">
        <f>VLOOKUP(C96,pembeli!$B:$D,2,0)</f>
        <v>Andi Pratama</v>
      </c>
    </row>
    <row r="97" spans="2:9" x14ac:dyDescent="0.35">
      <c r="B97">
        <v>94</v>
      </c>
      <c r="C97">
        <v>11</v>
      </c>
      <c r="D97" s="8">
        <v>45321</v>
      </c>
      <c r="E97">
        <v>8</v>
      </c>
      <c r="F97">
        <v>51532</v>
      </c>
      <c r="G97" s="10">
        <f>SUMIF(penjualan_detail!C:C,penjualan!B97,penjualan_detail!G:G)</f>
        <v>24594</v>
      </c>
      <c r="H97" s="12">
        <f t="shared" si="1"/>
        <v>26938</v>
      </c>
      <c r="I97" s="11" t="str">
        <f>VLOOKUP(C97,pembeli!$B:$D,2,0)</f>
        <v>Kiki Amalia</v>
      </c>
    </row>
    <row r="98" spans="2:9" x14ac:dyDescent="0.35">
      <c r="B98">
        <v>95</v>
      </c>
      <c r="C98">
        <v>19</v>
      </c>
      <c r="D98" s="8">
        <v>45314</v>
      </c>
      <c r="E98">
        <v>6</v>
      </c>
      <c r="F98">
        <v>59297</v>
      </c>
      <c r="G98" s="10">
        <f>SUMIF(penjualan_detail!C:C,penjualan!B98,penjualan_detail!G:G)</f>
        <v>232619</v>
      </c>
      <c r="H98" s="12">
        <f t="shared" si="1"/>
        <v>-173322</v>
      </c>
      <c r="I98" s="11" t="str">
        <f>VLOOKUP(C98,pembeli!$B:$D,2,0)</f>
        <v>Satria Wijaya</v>
      </c>
    </row>
    <row r="99" spans="2:9" x14ac:dyDescent="0.35">
      <c r="B99">
        <v>96</v>
      </c>
      <c r="C99">
        <v>12</v>
      </c>
      <c r="D99" s="8">
        <v>45295</v>
      </c>
      <c r="E99">
        <v>6</v>
      </c>
      <c r="F99">
        <v>146525</v>
      </c>
      <c r="G99" s="10">
        <f>SUMIF(penjualan_detail!C:C,penjualan!B99,penjualan_detail!G:G)</f>
        <v>101610</v>
      </c>
      <c r="H99" s="12">
        <f t="shared" si="1"/>
        <v>44915</v>
      </c>
      <c r="I99" s="11" t="str">
        <f>VLOOKUP(C99,pembeli!$B:$D,2,0)</f>
        <v>Lala Handayani</v>
      </c>
    </row>
    <row r="100" spans="2:9" x14ac:dyDescent="0.35">
      <c r="B100">
        <v>97</v>
      </c>
      <c r="C100">
        <v>26</v>
      </c>
      <c r="D100" s="8">
        <v>45297</v>
      </c>
      <c r="E100">
        <v>1</v>
      </c>
      <c r="F100">
        <v>117260</v>
      </c>
      <c r="G100" s="10">
        <f>SUMIF(penjualan_detail!C:C,penjualan!B100,penjualan_detail!G:G)</f>
        <v>473766</v>
      </c>
      <c r="H100" s="12">
        <f t="shared" si="1"/>
        <v>-356506</v>
      </c>
      <c r="I100" s="11" t="str">
        <f>VLOOKUP(C100,pembeli!$B:$D,2,0)</f>
        <v>Zaki Maulana</v>
      </c>
    </row>
    <row r="101" spans="2:9" x14ac:dyDescent="0.35">
      <c r="B101">
        <v>98</v>
      </c>
      <c r="C101">
        <v>1</v>
      </c>
      <c r="D101" s="8">
        <v>45310</v>
      </c>
      <c r="E101">
        <v>10</v>
      </c>
      <c r="F101">
        <v>72632</v>
      </c>
      <c r="G101" s="10">
        <f>SUMIF(penjualan_detail!C:C,penjualan!B101,penjualan_detail!G:G)</f>
        <v>146202</v>
      </c>
      <c r="H101" s="12">
        <f t="shared" si="1"/>
        <v>-73570</v>
      </c>
      <c r="I101" s="11" t="str">
        <f>VLOOKUP(C101,pembeli!$B:$D,2,0)</f>
        <v>Andi Pratama</v>
      </c>
    </row>
    <row r="102" spans="2:9" x14ac:dyDescent="0.35">
      <c r="B102">
        <v>99</v>
      </c>
      <c r="C102">
        <v>11</v>
      </c>
      <c r="D102" s="8">
        <v>45320</v>
      </c>
      <c r="E102">
        <v>4</v>
      </c>
      <c r="F102">
        <v>61122</v>
      </c>
      <c r="G102" s="10">
        <f>SUMIF(penjualan_detail!C:C,penjualan!B102,penjualan_detail!G:G)</f>
        <v>0</v>
      </c>
      <c r="H102" s="12">
        <f t="shared" si="1"/>
        <v>61122</v>
      </c>
      <c r="I102" s="11" t="str">
        <f>VLOOKUP(C102,pembeli!$B:$D,2,0)</f>
        <v>Kiki Amalia</v>
      </c>
    </row>
    <row r="103" spans="2:9" x14ac:dyDescent="0.35">
      <c r="B103">
        <v>100</v>
      </c>
      <c r="C103">
        <v>24</v>
      </c>
      <c r="D103" s="8">
        <v>45312</v>
      </c>
      <c r="E103">
        <v>5</v>
      </c>
      <c r="F103">
        <v>96573</v>
      </c>
      <c r="G103" s="10">
        <f>SUMIF(penjualan_detail!C:C,penjualan!B103,penjualan_detail!G:G)</f>
        <v>343370</v>
      </c>
      <c r="H103" s="12">
        <f t="shared" si="1"/>
        <v>-246797</v>
      </c>
      <c r="I103" s="11" t="str">
        <f>VLOOKUP(C103,pembeli!$B:$D,2,0)</f>
        <v>Xenia Putri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195F5C-1D7F-4C98-ACBF-8213A05F8F0A}">
  <dimension ref="B3:F33"/>
  <sheetViews>
    <sheetView tabSelected="1" zoomScale="160" zoomScaleNormal="160" workbookViewId="0">
      <selection activeCell="F2" sqref="F2"/>
    </sheetView>
  </sheetViews>
  <sheetFormatPr defaultRowHeight="14.5" x14ac:dyDescent="0.35"/>
  <cols>
    <col min="2" max="2" width="5.7265625" customWidth="1"/>
    <col min="3" max="3" width="21.26953125" customWidth="1"/>
    <col min="4" max="4" width="14" customWidth="1"/>
    <col min="5" max="5" width="8.54296875" customWidth="1"/>
    <col min="6" max="6" width="11.08984375" customWidth="1"/>
  </cols>
  <sheetData>
    <row r="3" spans="2:6" x14ac:dyDescent="0.35">
      <c r="B3" s="5" t="s">
        <v>40</v>
      </c>
      <c r="C3" s="6" t="s">
        <v>24</v>
      </c>
      <c r="D3" s="6" t="s">
        <v>41</v>
      </c>
      <c r="E3" t="s">
        <v>81</v>
      </c>
      <c r="F3" t="s">
        <v>82</v>
      </c>
    </row>
    <row r="4" spans="2:6" x14ac:dyDescent="0.35">
      <c r="B4" s="4">
        <v>1</v>
      </c>
      <c r="C4" s="7" t="s">
        <v>46</v>
      </c>
      <c r="D4" s="7" t="s">
        <v>47</v>
      </c>
      <c r="E4">
        <f>COUNTIF(penjualan!C:C,pembeli!B4)</f>
        <v>4</v>
      </c>
      <c r="F4" s="13">
        <f>SUMIF(penjualan!C:C,pembeli!B4,penjualan!G:G)</f>
        <v>517632</v>
      </c>
    </row>
    <row r="5" spans="2:6" x14ac:dyDescent="0.35">
      <c r="B5" s="4">
        <v>2</v>
      </c>
      <c r="C5" s="7" t="s">
        <v>48</v>
      </c>
      <c r="D5" s="7" t="s">
        <v>43</v>
      </c>
      <c r="E5">
        <f>COUNTIF(penjualan!C:C,pembeli!B5)</f>
        <v>2</v>
      </c>
      <c r="F5" s="13">
        <f>SUMIF(penjualan!C:C,pembeli!B5,penjualan!G:G)</f>
        <v>389152</v>
      </c>
    </row>
    <row r="6" spans="2:6" x14ac:dyDescent="0.35">
      <c r="B6" s="4">
        <v>3</v>
      </c>
      <c r="C6" s="7" t="s">
        <v>49</v>
      </c>
      <c r="D6" s="7" t="s">
        <v>44</v>
      </c>
      <c r="E6">
        <f>COUNTIF(penjualan!C:C,pembeli!B6)</f>
        <v>2</v>
      </c>
      <c r="F6" s="13">
        <f>SUMIF(penjualan!C:C,pembeli!B6,penjualan!G:G)</f>
        <v>369420</v>
      </c>
    </row>
    <row r="7" spans="2:6" x14ac:dyDescent="0.35">
      <c r="B7" s="4">
        <v>4</v>
      </c>
      <c r="C7" s="7" t="s">
        <v>50</v>
      </c>
      <c r="D7" s="7" t="s">
        <v>51</v>
      </c>
      <c r="E7">
        <f>COUNTIF(penjualan!C:C,pembeli!B7)</f>
        <v>2</v>
      </c>
      <c r="F7" s="13">
        <f>SUMIF(penjualan!C:C,pembeli!B7,penjualan!G:G)</f>
        <v>309446</v>
      </c>
    </row>
    <row r="8" spans="2:6" x14ac:dyDescent="0.35">
      <c r="B8" s="4">
        <v>5</v>
      </c>
      <c r="C8" s="7" t="s">
        <v>52</v>
      </c>
      <c r="D8" s="7" t="s">
        <v>42</v>
      </c>
      <c r="E8">
        <f>COUNTIF(penjualan!C:C,pembeli!B8)</f>
        <v>3</v>
      </c>
      <c r="F8" s="13">
        <f>SUMIF(penjualan!C:C,pembeli!B8,penjualan!G:G)</f>
        <v>1001932</v>
      </c>
    </row>
    <row r="9" spans="2:6" x14ac:dyDescent="0.35">
      <c r="B9" s="4">
        <v>6</v>
      </c>
      <c r="C9" s="7" t="s">
        <v>53</v>
      </c>
      <c r="D9" s="7" t="s">
        <v>47</v>
      </c>
      <c r="E9">
        <f>COUNTIF(penjualan!C:C,pembeli!B9)</f>
        <v>1</v>
      </c>
      <c r="F9" s="13">
        <f>SUMIF(penjualan!C:C,pembeli!B9,penjualan!G:G)</f>
        <v>169374</v>
      </c>
    </row>
    <row r="10" spans="2:6" x14ac:dyDescent="0.35">
      <c r="B10" s="4">
        <v>7</v>
      </c>
      <c r="C10" s="7" t="s">
        <v>54</v>
      </c>
      <c r="D10" s="7" t="s">
        <v>43</v>
      </c>
      <c r="E10">
        <f>COUNTIF(penjualan!C:C,pembeli!B10)</f>
        <v>2</v>
      </c>
      <c r="F10" s="13">
        <f>SUMIF(penjualan!C:C,pembeli!B10,penjualan!G:G)</f>
        <v>48212</v>
      </c>
    </row>
    <row r="11" spans="2:6" x14ac:dyDescent="0.35">
      <c r="B11" s="4">
        <v>8</v>
      </c>
      <c r="C11" s="7" t="s">
        <v>55</v>
      </c>
      <c r="D11" s="7" t="s">
        <v>51</v>
      </c>
      <c r="E11">
        <f>COUNTIF(penjualan!C:C,pembeli!B11)</f>
        <v>3</v>
      </c>
      <c r="F11" s="13">
        <f>SUMIF(penjualan!C:C,pembeli!B11,penjualan!G:G)</f>
        <v>977302</v>
      </c>
    </row>
    <row r="12" spans="2:6" x14ac:dyDescent="0.35">
      <c r="B12" s="4">
        <v>9</v>
      </c>
      <c r="C12" s="7" t="s">
        <v>56</v>
      </c>
      <c r="D12" s="7" t="s">
        <v>44</v>
      </c>
      <c r="E12">
        <f>COUNTIF(penjualan!C:C,pembeli!B12)</f>
        <v>1</v>
      </c>
      <c r="F12" s="13">
        <f>SUMIF(penjualan!C:C,pembeli!B12,penjualan!G:G)</f>
        <v>40659</v>
      </c>
    </row>
    <row r="13" spans="2:6" x14ac:dyDescent="0.35">
      <c r="B13" s="4">
        <v>10</v>
      </c>
      <c r="C13" s="7" t="s">
        <v>57</v>
      </c>
      <c r="D13" s="7" t="s">
        <v>47</v>
      </c>
      <c r="E13">
        <f>COUNTIF(penjualan!C:C,pembeli!B13)</f>
        <v>4</v>
      </c>
      <c r="F13" s="13">
        <f>SUMIF(penjualan!C:C,pembeli!B13,penjualan!G:G)</f>
        <v>655878</v>
      </c>
    </row>
    <row r="14" spans="2:6" x14ac:dyDescent="0.35">
      <c r="B14" s="4">
        <v>11</v>
      </c>
      <c r="C14" s="7" t="s">
        <v>58</v>
      </c>
      <c r="D14" s="7" t="s">
        <v>42</v>
      </c>
      <c r="E14">
        <f>COUNTIF(penjualan!C:C,pembeli!B14)</f>
        <v>7</v>
      </c>
      <c r="F14" s="13">
        <f>SUMIF(penjualan!C:C,pembeli!B14,penjualan!G:G)</f>
        <v>1895414</v>
      </c>
    </row>
    <row r="15" spans="2:6" x14ac:dyDescent="0.35">
      <c r="B15" s="4">
        <v>12</v>
      </c>
      <c r="C15" s="7" t="s">
        <v>59</v>
      </c>
      <c r="D15" s="7" t="s">
        <v>43</v>
      </c>
      <c r="E15">
        <f>COUNTIF(penjualan!C:C,pembeli!B15)</f>
        <v>4</v>
      </c>
      <c r="F15" s="13">
        <f>SUMIF(penjualan!C:C,pembeli!B15,penjualan!G:G)</f>
        <v>394050</v>
      </c>
    </row>
    <row r="16" spans="2:6" x14ac:dyDescent="0.35">
      <c r="B16" s="4">
        <v>13</v>
      </c>
      <c r="C16" s="7" t="s">
        <v>60</v>
      </c>
      <c r="D16" s="7" t="s">
        <v>47</v>
      </c>
      <c r="E16">
        <f>COUNTIF(penjualan!C:C,pembeli!B16)</f>
        <v>3</v>
      </c>
      <c r="F16" s="13">
        <f>SUMIF(penjualan!C:C,pembeli!B16,penjualan!G:G)</f>
        <v>345128</v>
      </c>
    </row>
    <row r="17" spans="2:6" x14ac:dyDescent="0.35">
      <c r="B17" s="4">
        <v>14</v>
      </c>
      <c r="C17" s="7" t="s">
        <v>61</v>
      </c>
      <c r="D17" s="7" t="s">
        <v>51</v>
      </c>
      <c r="E17">
        <f>COUNTIF(penjualan!C:C,pembeli!B17)</f>
        <v>3</v>
      </c>
      <c r="F17" s="13">
        <f>SUMIF(penjualan!C:C,pembeli!B17,penjualan!G:G)</f>
        <v>393217</v>
      </c>
    </row>
    <row r="18" spans="2:6" x14ac:dyDescent="0.35">
      <c r="B18" s="4">
        <v>15</v>
      </c>
      <c r="C18" s="7" t="s">
        <v>62</v>
      </c>
      <c r="D18" s="7" t="s">
        <v>44</v>
      </c>
      <c r="E18">
        <f>COUNTIF(penjualan!C:C,pembeli!B18)</f>
        <v>5</v>
      </c>
      <c r="F18" s="13">
        <f>SUMIF(penjualan!C:C,pembeli!B18,penjualan!G:G)</f>
        <v>1401109</v>
      </c>
    </row>
    <row r="19" spans="2:6" x14ac:dyDescent="0.35">
      <c r="B19" s="4">
        <v>16</v>
      </c>
      <c r="C19" s="7" t="s">
        <v>63</v>
      </c>
      <c r="D19" s="7" t="s">
        <v>43</v>
      </c>
      <c r="E19">
        <f>COUNTIF(penjualan!C:C,pembeli!B19)</f>
        <v>6</v>
      </c>
      <c r="F19" s="13">
        <f>SUMIF(penjualan!C:C,pembeli!B19,penjualan!G:G)</f>
        <v>1791969</v>
      </c>
    </row>
    <row r="20" spans="2:6" x14ac:dyDescent="0.35">
      <c r="B20" s="4">
        <v>17</v>
      </c>
      <c r="C20" s="7" t="s">
        <v>64</v>
      </c>
      <c r="D20" s="7" t="s">
        <v>42</v>
      </c>
      <c r="E20">
        <f>COUNTIF(penjualan!C:C,pembeli!B20)</f>
        <v>0</v>
      </c>
      <c r="F20" s="13">
        <f>SUMIF(penjualan!C:C,pembeli!B20,penjualan!G:G)</f>
        <v>0</v>
      </c>
    </row>
    <row r="21" spans="2:6" x14ac:dyDescent="0.35">
      <c r="B21" s="4">
        <v>18</v>
      </c>
      <c r="C21" s="7" t="s">
        <v>65</v>
      </c>
      <c r="D21" s="7" t="s">
        <v>47</v>
      </c>
      <c r="E21">
        <f>COUNTIF(penjualan!C:C,pembeli!B21)</f>
        <v>4</v>
      </c>
      <c r="F21" s="13">
        <f>SUMIF(penjualan!C:C,pembeli!B21,penjualan!G:G)</f>
        <v>889525</v>
      </c>
    </row>
    <row r="22" spans="2:6" x14ac:dyDescent="0.35">
      <c r="B22" s="4">
        <v>19</v>
      </c>
      <c r="C22" s="7" t="s">
        <v>66</v>
      </c>
      <c r="D22" s="7" t="s">
        <v>51</v>
      </c>
      <c r="E22">
        <f>COUNTIF(penjualan!C:C,pembeli!B22)</f>
        <v>6</v>
      </c>
      <c r="F22" s="13">
        <f>SUMIF(penjualan!C:C,pembeli!B22,penjualan!G:G)</f>
        <v>1469253</v>
      </c>
    </row>
    <row r="23" spans="2:6" x14ac:dyDescent="0.35">
      <c r="B23" s="4">
        <v>20</v>
      </c>
      <c r="C23" s="7" t="s">
        <v>67</v>
      </c>
      <c r="D23" s="7" t="s">
        <v>44</v>
      </c>
      <c r="E23">
        <f>COUNTIF(penjualan!C:C,pembeli!B23)</f>
        <v>1</v>
      </c>
      <c r="F23" s="13">
        <f>SUMIF(penjualan!C:C,pembeli!B23,penjualan!G:G)</f>
        <v>232925</v>
      </c>
    </row>
    <row r="24" spans="2:6" x14ac:dyDescent="0.35">
      <c r="B24" s="4">
        <v>21</v>
      </c>
      <c r="C24" s="7" t="s">
        <v>68</v>
      </c>
      <c r="D24" s="7" t="s">
        <v>43</v>
      </c>
      <c r="E24">
        <f>COUNTIF(penjualan!C:C,pembeli!B24)</f>
        <v>5</v>
      </c>
      <c r="F24" s="13">
        <f>SUMIF(penjualan!C:C,pembeli!B24,penjualan!G:G)</f>
        <v>1217032</v>
      </c>
    </row>
    <row r="25" spans="2:6" x14ac:dyDescent="0.35">
      <c r="B25" s="4">
        <v>22</v>
      </c>
      <c r="C25" s="7" t="s">
        <v>69</v>
      </c>
      <c r="D25" s="7" t="s">
        <v>47</v>
      </c>
      <c r="E25">
        <f>COUNTIF(penjualan!C:C,pembeli!B25)</f>
        <v>3</v>
      </c>
      <c r="F25" s="13">
        <f>SUMIF(penjualan!C:C,pembeli!B25,penjualan!G:G)</f>
        <v>333717</v>
      </c>
    </row>
    <row r="26" spans="2:6" x14ac:dyDescent="0.35">
      <c r="B26" s="4">
        <v>23</v>
      </c>
      <c r="C26" s="7" t="s">
        <v>70</v>
      </c>
      <c r="D26" s="7" t="s">
        <v>44</v>
      </c>
      <c r="E26">
        <f>COUNTIF(penjualan!C:C,pembeli!B26)</f>
        <v>5</v>
      </c>
      <c r="F26" s="13">
        <f>SUMIF(penjualan!C:C,pembeli!B26,penjualan!G:G)</f>
        <v>1217410</v>
      </c>
    </row>
    <row r="27" spans="2:6" x14ac:dyDescent="0.35">
      <c r="B27" s="4">
        <v>24</v>
      </c>
      <c r="C27" s="7" t="s">
        <v>71</v>
      </c>
      <c r="D27" s="7" t="s">
        <v>51</v>
      </c>
      <c r="E27">
        <f>COUNTIF(penjualan!C:C,pembeli!B27)</f>
        <v>3</v>
      </c>
      <c r="F27" s="13">
        <f>SUMIF(penjualan!C:C,pembeli!B27,penjualan!G:G)</f>
        <v>736671</v>
      </c>
    </row>
    <row r="28" spans="2:6" x14ac:dyDescent="0.35">
      <c r="B28" s="4">
        <v>25</v>
      </c>
      <c r="C28" s="7" t="s">
        <v>72</v>
      </c>
      <c r="D28" s="7" t="s">
        <v>42</v>
      </c>
      <c r="E28">
        <f>COUNTIF(penjualan!C:C,pembeli!B28)</f>
        <v>5</v>
      </c>
      <c r="F28" s="13">
        <f>SUMIF(penjualan!C:C,pembeli!B28,penjualan!G:G)</f>
        <v>314855</v>
      </c>
    </row>
    <row r="29" spans="2:6" x14ac:dyDescent="0.35">
      <c r="B29" s="4">
        <v>26</v>
      </c>
      <c r="C29" s="7" t="s">
        <v>73</v>
      </c>
      <c r="D29" s="7" t="s">
        <v>47</v>
      </c>
      <c r="E29">
        <f>COUNTIF(penjualan!C:C,pembeli!B29)</f>
        <v>4</v>
      </c>
      <c r="F29" s="13">
        <f>SUMIF(penjualan!C:C,pembeli!B29,penjualan!G:G)</f>
        <v>854743</v>
      </c>
    </row>
    <row r="30" spans="2:6" x14ac:dyDescent="0.35">
      <c r="B30" s="4">
        <v>27</v>
      </c>
      <c r="C30" s="7" t="s">
        <v>74</v>
      </c>
      <c r="D30" s="7" t="s">
        <v>43</v>
      </c>
      <c r="E30">
        <f>COUNTIF(penjualan!C:C,pembeli!B30)</f>
        <v>3</v>
      </c>
      <c r="F30" s="13">
        <f>SUMIF(penjualan!C:C,pembeli!B30,penjualan!G:G)</f>
        <v>211328</v>
      </c>
    </row>
    <row r="31" spans="2:6" x14ac:dyDescent="0.35">
      <c r="B31" s="4">
        <v>28</v>
      </c>
      <c r="C31" s="7" t="s">
        <v>75</v>
      </c>
      <c r="D31" s="7" t="s">
        <v>44</v>
      </c>
      <c r="E31">
        <f>COUNTIF(penjualan!C:C,pembeli!B31)</f>
        <v>4</v>
      </c>
      <c r="F31" s="13">
        <f>SUMIF(penjualan!C:C,pembeli!B31,penjualan!G:G)</f>
        <v>489984</v>
      </c>
    </row>
    <row r="32" spans="2:6" x14ac:dyDescent="0.35">
      <c r="B32" s="4">
        <v>29</v>
      </c>
      <c r="C32" s="7" t="s">
        <v>76</v>
      </c>
      <c r="D32" s="7" t="s">
        <v>51</v>
      </c>
      <c r="E32">
        <f>COUNTIF(penjualan!C:C,pembeli!B32)</f>
        <v>1</v>
      </c>
      <c r="F32" s="13">
        <f>SUMIF(penjualan!C:C,pembeli!B32,penjualan!G:G)</f>
        <v>236320</v>
      </c>
    </row>
    <row r="33" spans="2:6" x14ac:dyDescent="0.35">
      <c r="B33" s="4">
        <v>30</v>
      </c>
      <c r="C33" s="7" t="s">
        <v>77</v>
      </c>
      <c r="D33" s="7" t="s">
        <v>47</v>
      </c>
      <c r="E33">
        <f>COUNTIF(penjualan!C:C,pembeli!B33)</f>
        <v>4</v>
      </c>
      <c r="F33" s="13">
        <f>SUMIF(penjualan!C:C,pembeli!B33,penjualan!G:G)</f>
        <v>1182545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C01D87-33EE-45A7-AD3D-0A4FEAD4A5E6}">
  <dimension ref="B3:H303"/>
  <sheetViews>
    <sheetView topLeftCell="A172" zoomScale="130" zoomScaleNormal="130" workbookViewId="0">
      <selection activeCell="H6" sqref="H6"/>
    </sheetView>
  </sheetViews>
  <sheetFormatPr defaultRowHeight="14.5" x14ac:dyDescent="0.35"/>
  <cols>
    <col min="3" max="3" width="11.90625" customWidth="1"/>
    <col min="4" max="4" width="20.453125" customWidth="1"/>
    <col min="6" max="6" width="14" customWidth="1"/>
    <col min="7" max="7" width="10.90625" style="11" customWidth="1"/>
    <col min="8" max="8" width="14.81640625" style="11" customWidth="1"/>
  </cols>
  <sheetData>
    <row r="3" spans="2:8" x14ac:dyDescent="0.35">
      <c r="B3" s="5" t="s">
        <v>28</v>
      </c>
      <c r="C3" s="5" t="s">
        <v>23</v>
      </c>
      <c r="D3" s="6" t="s">
        <v>29</v>
      </c>
      <c r="E3" s="5" t="s">
        <v>30</v>
      </c>
      <c r="F3" s="5" t="s">
        <v>31</v>
      </c>
      <c r="G3" s="9" t="s">
        <v>37</v>
      </c>
      <c r="H3" s="9" t="s">
        <v>38</v>
      </c>
    </row>
    <row r="4" spans="2:8" x14ac:dyDescent="0.35">
      <c r="B4">
        <v>1</v>
      </c>
      <c r="C4">
        <v>78</v>
      </c>
      <c r="D4" t="s">
        <v>78</v>
      </c>
      <c r="E4">
        <v>3</v>
      </c>
      <c r="F4">
        <v>19193</v>
      </c>
      <c r="G4" s="10">
        <f>E4*F4</f>
        <v>57579</v>
      </c>
      <c r="H4" s="11" t="str">
        <f>VLOOKUP(VLOOKUP(C4,penjualan!B:C,2,0),pembeli!B:D,2,0)</f>
        <v>Rani Kartika</v>
      </c>
    </row>
    <row r="5" spans="2:8" x14ac:dyDescent="0.35">
      <c r="B5">
        <v>2</v>
      </c>
      <c r="C5">
        <v>97</v>
      </c>
      <c r="D5" t="s">
        <v>79</v>
      </c>
      <c r="E5">
        <v>4</v>
      </c>
      <c r="F5">
        <v>17322</v>
      </c>
      <c r="G5" s="10">
        <f t="shared" ref="G5:G68" si="0">E5*F5</f>
        <v>69288</v>
      </c>
      <c r="H5" s="11" t="str">
        <f>VLOOKUP(VLOOKUP(C5,penjualan!B:C,2,0),pembeli!B:D,2,0)</f>
        <v>Zaki Maulana</v>
      </c>
    </row>
    <row r="6" spans="2:8" x14ac:dyDescent="0.35">
      <c r="B6">
        <v>3</v>
      </c>
      <c r="C6">
        <v>71</v>
      </c>
      <c r="D6" t="s">
        <v>33</v>
      </c>
      <c r="E6">
        <v>2</v>
      </c>
      <c r="F6">
        <v>14960</v>
      </c>
      <c r="G6" s="10">
        <f t="shared" si="0"/>
        <v>29920</v>
      </c>
      <c r="H6" s="11" t="str">
        <f>VLOOKUP(VLOOKUP(C6,penjualan!B:C,2,0),pembeli!B:D,2,0)</f>
        <v>Umar Faisal</v>
      </c>
    </row>
    <row r="7" spans="2:8" x14ac:dyDescent="0.35">
      <c r="B7">
        <v>4</v>
      </c>
      <c r="C7">
        <v>74</v>
      </c>
      <c r="D7" t="s">
        <v>80</v>
      </c>
      <c r="E7">
        <v>4</v>
      </c>
      <c r="F7">
        <v>30550</v>
      </c>
      <c r="G7" s="10">
        <f t="shared" si="0"/>
        <v>122200</v>
      </c>
      <c r="H7" s="11" t="str">
        <f>VLOOKUP(VLOOKUP(C7,penjualan!B:C,2,0),pembeli!B:D,2,0)</f>
        <v>Eka Wulandari</v>
      </c>
    </row>
    <row r="8" spans="2:8" x14ac:dyDescent="0.35">
      <c r="B8">
        <v>5</v>
      </c>
      <c r="C8">
        <v>11</v>
      </c>
      <c r="D8" t="s">
        <v>34</v>
      </c>
      <c r="E8">
        <v>4</v>
      </c>
      <c r="F8">
        <v>35310</v>
      </c>
      <c r="G8" s="10">
        <f t="shared" si="0"/>
        <v>141240</v>
      </c>
      <c r="H8" s="11" t="str">
        <f>VLOOKUP(VLOOKUP(C8,penjualan!B:C,2,0),pembeli!B:D,2,0)</f>
        <v>Dian Kurniawati</v>
      </c>
    </row>
    <row r="9" spans="2:8" x14ac:dyDescent="0.35">
      <c r="B9">
        <v>6</v>
      </c>
      <c r="C9">
        <v>51</v>
      </c>
      <c r="D9" t="s">
        <v>34</v>
      </c>
      <c r="E9">
        <v>4</v>
      </c>
      <c r="F9">
        <v>14948</v>
      </c>
      <c r="G9" s="10">
        <f t="shared" si="0"/>
        <v>59792</v>
      </c>
      <c r="H9" s="11" t="str">
        <f>VLOOKUP(VLOOKUP(C9,penjualan!B:C,2,0),pembeli!B:D,2,0)</f>
        <v>Hari Setiawan</v>
      </c>
    </row>
    <row r="10" spans="2:8" x14ac:dyDescent="0.35">
      <c r="B10">
        <v>7</v>
      </c>
      <c r="C10">
        <v>18</v>
      </c>
      <c r="D10" t="s">
        <v>32</v>
      </c>
      <c r="E10">
        <v>3</v>
      </c>
      <c r="F10">
        <v>22646</v>
      </c>
      <c r="G10" s="10">
        <f t="shared" si="0"/>
        <v>67938</v>
      </c>
      <c r="H10" s="11" t="str">
        <f>VLOOKUP(VLOOKUP(C10,penjualan!B:C,2,0),pembeli!B:D,2,0)</f>
        <v>Rani Kartika</v>
      </c>
    </row>
    <row r="11" spans="2:8" x14ac:dyDescent="0.35">
      <c r="B11">
        <v>8</v>
      </c>
      <c r="C11">
        <v>66</v>
      </c>
      <c r="D11" t="s">
        <v>80</v>
      </c>
      <c r="E11">
        <v>5</v>
      </c>
      <c r="F11">
        <v>14275</v>
      </c>
      <c r="G11" s="10">
        <f t="shared" si="0"/>
        <v>71375</v>
      </c>
      <c r="H11" s="11" t="str">
        <f>VLOOKUP(VLOOKUP(C11,penjualan!B:C,2,0),pembeli!B:D,2,0)</f>
        <v>Budi Santoso</v>
      </c>
    </row>
    <row r="12" spans="2:8" x14ac:dyDescent="0.35">
      <c r="B12">
        <v>9</v>
      </c>
      <c r="C12">
        <v>63</v>
      </c>
      <c r="D12" t="s">
        <v>35</v>
      </c>
      <c r="E12">
        <v>1</v>
      </c>
      <c r="F12">
        <v>29754</v>
      </c>
      <c r="G12" s="10">
        <f t="shared" si="0"/>
        <v>29754</v>
      </c>
      <c r="H12" s="11" t="str">
        <f>VLOOKUP(VLOOKUP(C12,penjualan!B:C,2,0),pembeli!B:D,2,0)</f>
        <v>Fajar Nugroho</v>
      </c>
    </row>
    <row r="13" spans="2:8" x14ac:dyDescent="0.35">
      <c r="B13">
        <v>10</v>
      </c>
      <c r="C13">
        <v>15</v>
      </c>
      <c r="D13" t="s">
        <v>80</v>
      </c>
      <c r="E13">
        <v>2</v>
      </c>
      <c r="F13">
        <v>17719</v>
      </c>
      <c r="G13" s="10">
        <f t="shared" si="0"/>
        <v>35438</v>
      </c>
      <c r="H13" s="11" t="str">
        <f>VLOOKUP(VLOOKUP(C13,penjualan!B:C,2,0),pembeli!B:D,2,0)</f>
        <v>Rani Kartika</v>
      </c>
    </row>
    <row r="14" spans="2:8" x14ac:dyDescent="0.35">
      <c r="B14">
        <v>11</v>
      </c>
      <c r="C14">
        <v>66</v>
      </c>
      <c r="D14" t="s">
        <v>33</v>
      </c>
      <c r="E14">
        <v>5</v>
      </c>
      <c r="F14">
        <v>29024</v>
      </c>
      <c r="G14" s="10">
        <f t="shared" si="0"/>
        <v>145120</v>
      </c>
      <c r="H14" s="11" t="str">
        <f>VLOOKUP(VLOOKUP(C14,penjualan!B:C,2,0),pembeli!B:D,2,0)</f>
        <v>Budi Santoso</v>
      </c>
    </row>
    <row r="15" spans="2:8" x14ac:dyDescent="0.35">
      <c r="B15">
        <v>12</v>
      </c>
      <c r="C15">
        <v>72</v>
      </c>
      <c r="D15" t="s">
        <v>35</v>
      </c>
      <c r="E15">
        <v>2</v>
      </c>
      <c r="F15">
        <v>37302</v>
      </c>
      <c r="G15" s="10">
        <f t="shared" si="0"/>
        <v>74604</v>
      </c>
      <c r="H15" s="11" t="str">
        <f>VLOOKUP(VLOOKUP(C15,penjualan!B:C,2,0),pembeli!B:D,2,0)</f>
        <v>Satria Wijaya</v>
      </c>
    </row>
    <row r="16" spans="2:8" x14ac:dyDescent="0.35">
      <c r="B16">
        <v>13</v>
      </c>
      <c r="C16">
        <v>59</v>
      </c>
      <c r="D16" t="s">
        <v>32</v>
      </c>
      <c r="E16">
        <v>5</v>
      </c>
      <c r="F16">
        <v>34434</v>
      </c>
      <c r="G16" s="10">
        <f t="shared" si="0"/>
        <v>172170</v>
      </c>
      <c r="H16" s="11" t="str">
        <f>VLOOKUP(VLOOKUP(C16,penjualan!B:C,2,0),pembeli!B:D,2,0)</f>
        <v>Rani Kartika</v>
      </c>
    </row>
    <row r="17" spans="2:8" x14ac:dyDescent="0.35">
      <c r="B17">
        <v>14</v>
      </c>
      <c r="C17">
        <v>63</v>
      </c>
      <c r="D17" t="s">
        <v>78</v>
      </c>
      <c r="E17">
        <v>3</v>
      </c>
      <c r="F17">
        <v>36356</v>
      </c>
      <c r="G17" s="10">
        <f t="shared" si="0"/>
        <v>109068</v>
      </c>
      <c r="H17" s="11" t="str">
        <f>VLOOKUP(VLOOKUP(C17,penjualan!B:C,2,0),pembeli!B:D,2,0)</f>
        <v>Fajar Nugroho</v>
      </c>
    </row>
    <row r="18" spans="2:8" x14ac:dyDescent="0.35">
      <c r="B18">
        <v>15</v>
      </c>
      <c r="C18">
        <v>7</v>
      </c>
      <c r="D18" t="s">
        <v>33</v>
      </c>
      <c r="E18">
        <v>5</v>
      </c>
      <c r="F18">
        <v>26837</v>
      </c>
      <c r="G18" s="10">
        <f t="shared" si="0"/>
        <v>134185</v>
      </c>
      <c r="H18" s="11" t="str">
        <f>VLOOKUP(VLOOKUP(C18,penjualan!B:C,2,0),pembeli!B:D,2,0)</f>
        <v>Putri Amelia</v>
      </c>
    </row>
    <row r="19" spans="2:8" x14ac:dyDescent="0.35">
      <c r="B19">
        <v>16</v>
      </c>
      <c r="C19">
        <v>97</v>
      </c>
      <c r="D19" t="s">
        <v>32</v>
      </c>
      <c r="E19">
        <v>5</v>
      </c>
      <c r="F19">
        <v>28616</v>
      </c>
      <c r="G19" s="10">
        <f t="shared" si="0"/>
        <v>143080</v>
      </c>
      <c r="H19" s="11" t="str">
        <f>VLOOKUP(VLOOKUP(C19,penjualan!B:C,2,0),pembeli!B:D,2,0)</f>
        <v>Zaki Maulana</v>
      </c>
    </row>
    <row r="20" spans="2:8" x14ac:dyDescent="0.35">
      <c r="B20">
        <v>17</v>
      </c>
      <c r="C20">
        <v>85</v>
      </c>
      <c r="D20" t="s">
        <v>80</v>
      </c>
      <c r="E20">
        <v>1</v>
      </c>
      <c r="F20">
        <v>30541</v>
      </c>
      <c r="G20" s="10">
        <f t="shared" si="0"/>
        <v>30541</v>
      </c>
      <c r="H20" s="11" t="str">
        <f>VLOOKUP(VLOOKUP(C20,penjualan!B:C,2,0),pembeli!B:D,2,0)</f>
        <v>Joko Susanto</v>
      </c>
    </row>
    <row r="21" spans="2:8" x14ac:dyDescent="0.35">
      <c r="B21">
        <v>18</v>
      </c>
      <c r="C21">
        <v>97</v>
      </c>
      <c r="D21" t="s">
        <v>79</v>
      </c>
      <c r="E21">
        <v>4</v>
      </c>
      <c r="F21">
        <v>26697</v>
      </c>
      <c r="G21" s="10">
        <f t="shared" si="0"/>
        <v>106788</v>
      </c>
      <c r="H21" s="11" t="str">
        <f>VLOOKUP(VLOOKUP(C21,penjualan!B:C,2,0),pembeli!B:D,2,0)</f>
        <v>Zaki Maulana</v>
      </c>
    </row>
    <row r="22" spans="2:8" x14ac:dyDescent="0.35">
      <c r="B22">
        <v>19</v>
      </c>
      <c r="C22">
        <v>75</v>
      </c>
      <c r="D22" t="s">
        <v>34</v>
      </c>
      <c r="E22">
        <v>1</v>
      </c>
      <c r="F22">
        <v>16856</v>
      </c>
      <c r="G22" s="10">
        <f t="shared" si="0"/>
        <v>16856</v>
      </c>
      <c r="H22" s="11" t="str">
        <f>VLOOKUP(VLOOKUP(C22,penjualan!B:C,2,0),pembeli!B:D,2,0)</f>
        <v>Lala Handayani</v>
      </c>
    </row>
    <row r="23" spans="2:8" x14ac:dyDescent="0.35">
      <c r="B23">
        <v>20</v>
      </c>
      <c r="C23">
        <v>36</v>
      </c>
      <c r="D23" t="s">
        <v>32</v>
      </c>
      <c r="E23">
        <v>5</v>
      </c>
      <c r="F23">
        <v>8053</v>
      </c>
      <c r="G23" s="10">
        <f t="shared" si="0"/>
        <v>40265</v>
      </c>
      <c r="H23" s="11" t="str">
        <f>VLOOKUP(VLOOKUP(C23,penjualan!B:C,2,0),pembeli!B:D,2,0)</f>
        <v>Eka Wulandari</v>
      </c>
    </row>
    <row r="24" spans="2:8" x14ac:dyDescent="0.35">
      <c r="B24">
        <v>21</v>
      </c>
      <c r="C24">
        <v>95</v>
      </c>
      <c r="D24" t="s">
        <v>35</v>
      </c>
      <c r="E24">
        <v>2</v>
      </c>
      <c r="F24">
        <v>39137</v>
      </c>
      <c r="G24" s="10">
        <f t="shared" si="0"/>
        <v>78274</v>
      </c>
      <c r="H24" s="11" t="str">
        <f>VLOOKUP(VLOOKUP(C24,penjualan!B:C,2,0),pembeli!B:D,2,0)</f>
        <v>Satria Wijaya</v>
      </c>
    </row>
    <row r="25" spans="2:8" x14ac:dyDescent="0.35">
      <c r="B25">
        <v>22</v>
      </c>
      <c r="C25">
        <v>7</v>
      </c>
      <c r="D25" t="s">
        <v>35</v>
      </c>
      <c r="E25">
        <v>1</v>
      </c>
      <c r="F25">
        <v>7259</v>
      </c>
      <c r="G25" s="10">
        <f t="shared" si="0"/>
        <v>7259</v>
      </c>
      <c r="H25" s="11" t="str">
        <f>VLOOKUP(VLOOKUP(C25,penjualan!B:C,2,0),pembeli!B:D,2,0)</f>
        <v>Putri Amelia</v>
      </c>
    </row>
    <row r="26" spans="2:8" x14ac:dyDescent="0.35">
      <c r="B26">
        <v>23</v>
      </c>
      <c r="C26">
        <v>72</v>
      </c>
      <c r="D26" t="s">
        <v>34</v>
      </c>
      <c r="E26">
        <v>3</v>
      </c>
      <c r="F26">
        <v>8398</v>
      </c>
      <c r="G26" s="10">
        <f t="shared" si="0"/>
        <v>25194</v>
      </c>
      <c r="H26" s="11" t="str">
        <f>VLOOKUP(VLOOKUP(C26,penjualan!B:C,2,0),pembeli!B:D,2,0)</f>
        <v>Satria Wijaya</v>
      </c>
    </row>
    <row r="27" spans="2:8" x14ac:dyDescent="0.35">
      <c r="B27">
        <v>24</v>
      </c>
      <c r="C27">
        <v>67</v>
      </c>
      <c r="D27" t="s">
        <v>79</v>
      </c>
      <c r="E27">
        <v>2</v>
      </c>
      <c r="F27">
        <v>7252</v>
      </c>
      <c r="G27" s="10">
        <f t="shared" si="0"/>
        <v>14504</v>
      </c>
      <c r="H27" s="11" t="str">
        <f>VLOOKUP(VLOOKUP(C27,penjualan!B:C,2,0),pembeli!B:D,2,0)</f>
        <v>Satria Wijaya</v>
      </c>
    </row>
    <row r="28" spans="2:8" x14ac:dyDescent="0.35">
      <c r="B28">
        <v>25</v>
      </c>
      <c r="C28">
        <v>39</v>
      </c>
      <c r="D28" t="s">
        <v>36</v>
      </c>
      <c r="E28">
        <v>4</v>
      </c>
      <c r="F28">
        <v>6324</v>
      </c>
      <c r="G28" s="10">
        <f t="shared" si="0"/>
        <v>25296</v>
      </c>
      <c r="H28" s="11" t="str">
        <f>VLOOKUP(VLOOKUP(C28,penjualan!B:C,2,0),pembeli!B:D,2,0)</f>
        <v>Kiki Amalia</v>
      </c>
    </row>
    <row r="29" spans="2:8" x14ac:dyDescent="0.35">
      <c r="B29">
        <v>26</v>
      </c>
      <c r="C29">
        <v>4</v>
      </c>
      <c r="D29" t="s">
        <v>36</v>
      </c>
      <c r="E29">
        <v>2</v>
      </c>
      <c r="F29">
        <v>30510</v>
      </c>
      <c r="G29" s="10">
        <f t="shared" si="0"/>
        <v>61020</v>
      </c>
      <c r="H29" s="11" t="str">
        <f>VLOOKUP(VLOOKUP(C29,penjualan!B:C,2,0),pembeli!B:D,2,0)</f>
        <v>Deni Prasetyo</v>
      </c>
    </row>
    <row r="30" spans="2:8" x14ac:dyDescent="0.35">
      <c r="B30">
        <v>27</v>
      </c>
      <c r="C30">
        <v>95</v>
      </c>
      <c r="D30" t="s">
        <v>78</v>
      </c>
      <c r="E30">
        <v>5</v>
      </c>
      <c r="F30">
        <v>12460</v>
      </c>
      <c r="G30" s="10">
        <f t="shared" si="0"/>
        <v>62300</v>
      </c>
      <c r="H30" s="11" t="str">
        <f>VLOOKUP(VLOOKUP(C30,penjualan!B:C,2,0),pembeli!B:D,2,0)</f>
        <v>Satria Wijaya</v>
      </c>
    </row>
    <row r="31" spans="2:8" x14ac:dyDescent="0.35">
      <c r="B31">
        <v>28</v>
      </c>
      <c r="C31">
        <v>80</v>
      </c>
      <c r="D31" t="s">
        <v>33</v>
      </c>
      <c r="E31">
        <v>4</v>
      </c>
      <c r="F31">
        <v>32272</v>
      </c>
      <c r="G31" s="10">
        <f t="shared" si="0"/>
        <v>129088</v>
      </c>
      <c r="H31" s="11" t="str">
        <f>VLOOKUP(VLOOKUP(C31,penjualan!B:C,2,0),pembeli!B:D,2,0)</f>
        <v>Nanda Saputra</v>
      </c>
    </row>
    <row r="32" spans="2:8" x14ac:dyDescent="0.35">
      <c r="B32">
        <v>29</v>
      </c>
      <c r="C32">
        <v>1</v>
      </c>
      <c r="D32" t="s">
        <v>32</v>
      </c>
      <c r="E32">
        <v>1</v>
      </c>
      <c r="F32">
        <v>25429</v>
      </c>
      <c r="G32" s="10">
        <f t="shared" si="0"/>
        <v>25429</v>
      </c>
      <c r="H32" s="11" t="str">
        <f>VLOOKUP(VLOOKUP(C32,penjualan!B:C,2,0),pembeli!B:D,2,0)</f>
        <v>Citra Lestari</v>
      </c>
    </row>
    <row r="33" spans="2:8" x14ac:dyDescent="0.35">
      <c r="B33">
        <v>30</v>
      </c>
      <c r="C33">
        <v>83</v>
      </c>
      <c r="D33" t="s">
        <v>33</v>
      </c>
      <c r="E33">
        <v>1</v>
      </c>
      <c r="F33">
        <v>21164</v>
      </c>
      <c r="G33" s="10">
        <f t="shared" si="0"/>
        <v>21164</v>
      </c>
      <c r="H33" s="11" t="str">
        <f>VLOOKUP(VLOOKUP(C33,penjualan!B:C,2,0),pembeli!B:D,2,0)</f>
        <v>Satria Wijaya</v>
      </c>
    </row>
    <row r="34" spans="2:8" x14ac:dyDescent="0.35">
      <c r="B34">
        <v>31</v>
      </c>
      <c r="C34">
        <v>80</v>
      </c>
      <c r="D34" t="s">
        <v>32</v>
      </c>
      <c r="E34">
        <v>1</v>
      </c>
      <c r="F34">
        <v>21776</v>
      </c>
      <c r="G34" s="10">
        <f t="shared" si="0"/>
        <v>21776</v>
      </c>
      <c r="H34" s="11" t="str">
        <f>VLOOKUP(VLOOKUP(C34,penjualan!B:C,2,0),pembeli!B:D,2,0)</f>
        <v>Nanda Saputra</v>
      </c>
    </row>
    <row r="35" spans="2:8" x14ac:dyDescent="0.35">
      <c r="B35">
        <v>32</v>
      </c>
      <c r="C35">
        <v>70</v>
      </c>
      <c r="D35" t="s">
        <v>78</v>
      </c>
      <c r="E35">
        <v>4</v>
      </c>
      <c r="F35">
        <v>29053</v>
      </c>
      <c r="G35" s="10">
        <f t="shared" si="0"/>
        <v>116212</v>
      </c>
      <c r="H35" s="11" t="str">
        <f>VLOOKUP(VLOOKUP(C35,penjualan!B:C,2,0),pembeli!B:D,2,0)</f>
        <v>Hari Setiawan</v>
      </c>
    </row>
    <row r="36" spans="2:8" x14ac:dyDescent="0.35">
      <c r="B36">
        <v>33</v>
      </c>
      <c r="C36">
        <v>50</v>
      </c>
      <c r="D36" t="s">
        <v>34</v>
      </c>
      <c r="E36">
        <v>4</v>
      </c>
      <c r="F36">
        <v>37202</v>
      </c>
      <c r="G36" s="10">
        <f t="shared" si="0"/>
        <v>148808</v>
      </c>
      <c r="H36" s="11" t="str">
        <f>VLOOKUP(VLOOKUP(C36,penjualan!B:C,2,0),pembeli!B:D,2,0)</f>
        <v>Oka Pramana</v>
      </c>
    </row>
    <row r="37" spans="2:8" x14ac:dyDescent="0.35">
      <c r="B37">
        <v>34</v>
      </c>
      <c r="C37">
        <v>39</v>
      </c>
      <c r="D37" t="s">
        <v>34</v>
      </c>
      <c r="E37">
        <v>1</v>
      </c>
      <c r="F37">
        <v>6671</v>
      </c>
      <c r="G37" s="10">
        <f t="shared" si="0"/>
        <v>6671</v>
      </c>
      <c r="H37" s="11" t="str">
        <f>VLOOKUP(VLOOKUP(C37,penjualan!B:C,2,0),pembeli!B:D,2,0)</f>
        <v>Kiki Amalia</v>
      </c>
    </row>
    <row r="38" spans="2:8" x14ac:dyDescent="0.35">
      <c r="B38">
        <v>35</v>
      </c>
      <c r="C38">
        <v>15</v>
      </c>
      <c r="D38" t="s">
        <v>33</v>
      </c>
      <c r="E38">
        <v>4</v>
      </c>
      <c r="F38">
        <v>14413</v>
      </c>
      <c r="G38" s="10">
        <f t="shared" si="0"/>
        <v>57652</v>
      </c>
      <c r="H38" s="11" t="str">
        <f>VLOOKUP(VLOOKUP(C38,penjualan!B:C,2,0),pembeli!B:D,2,0)</f>
        <v>Rani Kartika</v>
      </c>
    </row>
    <row r="39" spans="2:8" x14ac:dyDescent="0.35">
      <c r="B39">
        <v>36</v>
      </c>
      <c r="C39">
        <v>37</v>
      </c>
      <c r="D39" t="s">
        <v>35</v>
      </c>
      <c r="E39">
        <v>5</v>
      </c>
      <c r="F39">
        <v>28649</v>
      </c>
      <c r="G39" s="10">
        <f t="shared" si="0"/>
        <v>143245</v>
      </c>
      <c r="H39" s="11" t="str">
        <f>VLOOKUP(VLOOKUP(C39,penjualan!B:C,2,0),pembeli!B:D,2,0)</f>
        <v>Kiki Amalia</v>
      </c>
    </row>
    <row r="40" spans="2:8" x14ac:dyDescent="0.35">
      <c r="B40">
        <v>37</v>
      </c>
      <c r="C40">
        <v>32</v>
      </c>
      <c r="D40" t="s">
        <v>35</v>
      </c>
      <c r="E40">
        <v>4</v>
      </c>
      <c r="F40">
        <v>18694</v>
      </c>
      <c r="G40" s="10">
        <f t="shared" si="0"/>
        <v>74776</v>
      </c>
      <c r="H40" s="11" t="str">
        <f>VLOOKUP(VLOOKUP(C40,penjualan!B:C,2,0),pembeli!B:D,2,0)</f>
        <v>Hari Setiawan</v>
      </c>
    </row>
    <row r="41" spans="2:8" x14ac:dyDescent="0.35">
      <c r="B41">
        <v>38</v>
      </c>
      <c r="C41">
        <v>39</v>
      </c>
      <c r="D41" t="s">
        <v>35</v>
      </c>
      <c r="E41">
        <v>4</v>
      </c>
      <c r="F41">
        <v>31049</v>
      </c>
      <c r="G41" s="10">
        <f t="shared" si="0"/>
        <v>124196</v>
      </c>
      <c r="H41" s="11" t="str">
        <f>VLOOKUP(VLOOKUP(C41,penjualan!B:C,2,0),pembeli!B:D,2,0)</f>
        <v>Kiki Amalia</v>
      </c>
    </row>
    <row r="42" spans="2:8" x14ac:dyDescent="0.35">
      <c r="B42">
        <v>39</v>
      </c>
      <c r="C42">
        <v>68</v>
      </c>
      <c r="D42" t="s">
        <v>36</v>
      </c>
      <c r="E42">
        <v>4</v>
      </c>
      <c r="F42">
        <v>32987</v>
      </c>
      <c r="G42" s="10">
        <f t="shared" si="0"/>
        <v>131948</v>
      </c>
      <c r="H42" s="11" t="str">
        <f>VLOOKUP(VLOOKUP(C42,penjualan!B:C,2,0),pembeli!B:D,2,0)</f>
        <v>Nanda Saputra</v>
      </c>
    </row>
    <row r="43" spans="2:8" x14ac:dyDescent="0.35">
      <c r="B43">
        <v>40</v>
      </c>
      <c r="C43">
        <v>65</v>
      </c>
      <c r="D43" t="s">
        <v>33</v>
      </c>
      <c r="E43">
        <v>5</v>
      </c>
      <c r="F43">
        <v>6955</v>
      </c>
      <c r="G43" s="10">
        <f t="shared" si="0"/>
        <v>34775</v>
      </c>
      <c r="H43" s="11" t="str">
        <f>VLOOKUP(VLOOKUP(C43,penjualan!B:C,2,0),pembeli!B:D,2,0)</f>
        <v>Oka Pramana</v>
      </c>
    </row>
    <row r="44" spans="2:8" x14ac:dyDescent="0.35">
      <c r="B44">
        <v>41</v>
      </c>
      <c r="C44">
        <v>46</v>
      </c>
      <c r="D44" t="s">
        <v>78</v>
      </c>
      <c r="E44">
        <v>4</v>
      </c>
      <c r="F44">
        <v>36143</v>
      </c>
      <c r="G44" s="10">
        <f t="shared" si="0"/>
        <v>144572</v>
      </c>
      <c r="H44" s="11" t="str">
        <f>VLOOKUP(VLOOKUP(C44,penjualan!B:C,2,0),pembeli!B:D,2,0)</f>
        <v>Kiki Amalia</v>
      </c>
    </row>
    <row r="45" spans="2:8" x14ac:dyDescent="0.35">
      <c r="B45">
        <v>42</v>
      </c>
      <c r="C45">
        <v>27</v>
      </c>
      <c r="D45" t="s">
        <v>78</v>
      </c>
      <c r="E45">
        <v>2</v>
      </c>
      <c r="F45">
        <v>22487</v>
      </c>
      <c r="G45" s="10">
        <f t="shared" si="0"/>
        <v>44974</v>
      </c>
      <c r="H45" s="11" t="str">
        <f>VLOOKUP(VLOOKUP(C45,penjualan!B:C,2,0),pembeli!B:D,2,0)</f>
        <v>Oka Pramana</v>
      </c>
    </row>
    <row r="46" spans="2:8" x14ac:dyDescent="0.35">
      <c r="B46">
        <v>43</v>
      </c>
      <c r="C46">
        <v>70</v>
      </c>
      <c r="D46" t="s">
        <v>78</v>
      </c>
      <c r="E46">
        <v>3</v>
      </c>
      <c r="F46">
        <v>32163</v>
      </c>
      <c r="G46" s="10">
        <f t="shared" si="0"/>
        <v>96489</v>
      </c>
      <c r="H46" s="11" t="str">
        <f>VLOOKUP(VLOOKUP(C46,penjualan!B:C,2,0),pembeli!B:D,2,0)</f>
        <v>Hari Setiawan</v>
      </c>
    </row>
    <row r="47" spans="2:8" x14ac:dyDescent="0.35">
      <c r="B47">
        <v>44</v>
      </c>
      <c r="C47">
        <v>57</v>
      </c>
      <c r="D47" t="s">
        <v>78</v>
      </c>
      <c r="E47">
        <v>4</v>
      </c>
      <c r="F47">
        <v>38549</v>
      </c>
      <c r="G47" s="10">
        <f t="shared" si="0"/>
        <v>154196</v>
      </c>
      <c r="H47" s="11" t="str">
        <f>VLOOKUP(VLOOKUP(C47,penjualan!B:C,2,0),pembeli!B:D,2,0)</f>
        <v>Umar Faisal</v>
      </c>
    </row>
    <row r="48" spans="2:8" x14ac:dyDescent="0.35">
      <c r="B48">
        <v>45</v>
      </c>
      <c r="C48">
        <v>51</v>
      </c>
      <c r="D48" t="s">
        <v>33</v>
      </c>
      <c r="E48">
        <v>3</v>
      </c>
      <c r="F48">
        <v>19532</v>
      </c>
      <c r="G48" s="10">
        <f t="shared" si="0"/>
        <v>58596</v>
      </c>
      <c r="H48" s="11" t="str">
        <f>VLOOKUP(VLOOKUP(C48,penjualan!B:C,2,0),pembeli!B:D,2,0)</f>
        <v>Hari Setiawan</v>
      </c>
    </row>
    <row r="49" spans="2:8" x14ac:dyDescent="0.35">
      <c r="B49">
        <v>46</v>
      </c>
      <c r="C49">
        <v>6</v>
      </c>
      <c r="D49" t="s">
        <v>34</v>
      </c>
      <c r="E49">
        <v>3</v>
      </c>
      <c r="F49">
        <v>34835</v>
      </c>
      <c r="G49" s="10">
        <f t="shared" si="0"/>
        <v>104505</v>
      </c>
      <c r="H49" s="11" t="str">
        <f>VLOOKUP(VLOOKUP(C49,penjualan!B:C,2,0),pembeli!B:D,2,0)</f>
        <v>Umar Faisal</v>
      </c>
    </row>
    <row r="50" spans="2:8" x14ac:dyDescent="0.35">
      <c r="B50">
        <v>47</v>
      </c>
      <c r="C50">
        <v>7</v>
      </c>
      <c r="D50" t="s">
        <v>78</v>
      </c>
      <c r="E50">
        <v>3</v>
      </c>
      <c r="F50">
        <v>22351</v>
      </c>
      <c r="G50" s="10">
        <f t="shared" si="0"/>
        <v>67053</v>
      </c>
      <c r="H50" s="11" t="str">
        <f>VLOOKUP(VLOOKUP(C50,penjualan!B:C,2,0),pembeli!B:D,2,0)</f>
        <v>Putri Amelia</v>
      </c>
    </row>
    <row r="51" spans="2:8" x14ac:dyDescent="0.35">
      <c r="B51">
        <v>48</v>
      </c>
      <c r="C51">
        <v>33</v>
      </c>
      <c r="D51" t="s">
        <v>32</v>
      </c>
      <c r="E51">
        <v>2</v>
      </c>
      <c r="F51">
        <v>19264</v>
      </c>
      <c r="G51" s="10">
        <f t="shared" si="0"/>
        <v>38528</v>
      </c>
      <c r="H51" s="11" t="str">
        <f>VLOOKUP(VLOOKUP(C51,penjualan!B:C,2,0),pembeli!B:D,2,0)</f>
        <v>Kiki Amalia</v>
      </c>
    </row>
    <row r="52" spans="2:8" x14ac:dyDescent="0.35">
      <c r="B52">
        <v>49</v>
      </c>
      <c r="C52">
        <v>76</v>
      </c>
      <c r="D52" t="s">
        <v>80</v>
      </c>
      <c r="E52">
        <v>4</v>
      </c>
      <c r="F52">
        <v>34513</v>
      </c>
      <c r="G52" s="10">
        <f t="shared" si="0"/>
        <v>138052</v>
      </c>
      <c r="H52" s="11" t="str">
        <f>VLOOKUP(VLOOKUP(C52,penjualan!B:C,2,0),pembeli!B:D,2,0)</f>
        <v>Wahyu Hidayat</v>
      </c>
    </row>
    <row r="53" spans="2:8" x14ac:dyDescent="0.35">
      <c r="B53">
        <v>50</v>
      </c>
      <c r="C53">
        <v>82</v>
      </c>
      <c r="D53" t="s">
        <v>78</v>
      </c>
      <c r="E53">
        <v>3</v>
      </c>
      <c r="F53">
        <v>31462</v>
      </c>
      <c r="G53" s="10">
        <f t="shared" si="0"/>
        <v>94386</v>
      </c>
      <c r="H53" s="11" t="str">
        <f>VLOOKUP(VLOOKUP(C53,penjualan!B:C,2,0),pembeli!B:D,2,0)</f>
        <v>Xenia Putri</v>
      </c>
    </row>
    <row r="54" spans="2:8" x14ac:dyDescent="0.35">
      <c r="B54">
        <v>51</v>
      </c>
      <c r="C54">
        <v>32</v>
      </c>
      <c r="D54" t="s">
        <v>33</v>
      </c>
      <c r="E54">
        <v>5</v>
      </c>
      <c r="F54">
        <v>20289</v>
      </c>
      <c r="G54" s="10">
        <f t="shared" si="0"/>
        <v>101445</v>
      </c>
      <c r="H54" s="11" t="str">
        <f>VLOOKUP(VLOOKUP(C54,penjualan!B:C,2,0),pembeli!B:D,2,0)</f>
        <v>Hari Setiawan</v>
      </c>
    </row>
    <row r="55" spans="2:8" x14ac:dyDescent="0.35">
      <c r="B55">
        <v>52</v>
      </c>
      <c r="C55">
        <v>66</v>
      </c>
      <c r="D55" t="s">
        <v>34</v>
      </c>
      <c r="E55">
        <v>1</v>
      </c>
      <c r="F55">
        <v>10364</v>
      </c>
      <c r="G55" s="10">
        <f t="shared" si="0"/>
        <v>10364</v>
      </c>
      <c r="H55" s="11" t="str">
        <f>VLOOKUP(VLOOKUP(C55,penjualan!B:C,2,0),pembeli!B:D,2,0)</f>
        <v>Budi Santoso</v>
      </c>
    </row>
    <row r="56" spans="2:8" x14ac:dyDescent="0.35">
      <c r="B56">
        <v>53</v>
      </c>
      <c r="C56">
        <v>28</v>
      </c>
      <c r="D56" t="s">
        <v>33</v>
      </c>
      <c r="E56">
        <v>3</v>
      </c>
      <c r="F56">
        <v>33402</v>
      </c>
      <c r="G56" s="10">
        <f t="shared" si="0"/>
        <v>100206</v>
      </c>
      <c r="H56" s="11" t="str">
        <f>VLOOKUP(VLOOKUP(C56,penjualan!B:C,2,0),pembeli!B:D,2,0)</f>
        <v>Oka Pramana</v>
      </c>
    </row>
    <row r="57" spans="2:8" x14ac:dyDescent="0.35">
      <c r="B57">
        <v>54</v>
      </c>
      <c r="C57">
        <v>65</v>
      </c>
      <c r="D57" t="s">
        <v>34</v>
      </c>
      <c r="E57">
        <v>5</v>
      </c>
      <c r="F57">
        <v>30445</v>
      </c>
      <c r="G57" s="10">
        <f t="shared" si="0"/>
        <v>152225</v>
      </c>
      <c r="H57" s="11" t="str">
        <f>VLOOKUP(VLOOKUP(C57,penjualan!B:C,2,0),pembeli!B:D,2,0)</f>
        <v>Oka Pramana</v>
      </c>
    </row>
    <row r="58" spans="2:8" x14ac:dyDescent="0.35">
      <c r="B58">
        <v>55</v>
      </c>
      <c r="C58">
        <v>30</v>
      </c>
      <c r="D58" t="s">
        <v>32</v>
      </c>
      <c r="E58">
        <v>2</v>
      </c>
      <c r="F58">
        <v>10143</v>
      </c>
      <c r="G58" s="10">
        <f t="shared" si="0"/>
        <v>20286</v>
      </c>
      <c r="H58" s="11" t="str">
        <f>VLOOKUP(VLOOKUP(C58,penjualan!B:C,2,0),pembeli!B:D,2,0)</f>
        <v>Anita Prameswari</v>
      </c>
    </row>
    <row r="59" spans="2:8" x14ac:dyDescent="0.35">
      <c r="B59">
        <v>56</v>
      </c>
      <c r="C59">
        <v>14</v>
      </c>
      <c r="D59" t="s">
        <v>35</v>
      </c>
      <c r="E59">
        <v>3</v>
      </c>
      <c r="F59">
        <v>20596</v>
      </c>
      <c r="G59" s="10">
        <f t="shared" si="0"/>
        <v>61788</v>
      </c>
      <c r="H59" s="11" t="str">
        <f>VLOOKUP(VLOOKUP(C59,penjualan!B:C,2,0),pembeli!B:D,2,0)</f>
        <v>Wahyu Hidayat</v>
      </c>
    </row>
    <row r="60" spans="2:8" x14ac:dyDescent="0.35">
      <c r="B60">
        <v>57</v>
      </c>
      <c r="C60">
        <v>64</v>
      </c>
      <c r="D60" t="s">
        <v>34</v>
      </c>
      <c r="E60">
        <v>3</v>
      </c>
      <c r="F60">
        <v>29861</v>
      </c>
      <c r="G60" s="10">
        <f t="shared" si="0"/>
        <v>89583</v>
      </c>
      <c r="H60" s="11" t="str">
        <f>VLOOKUP(VLOOKUP(C60,penjualan!B:C,2,0),pembeli!B:D,2,0)</f>
        <v>Budi Santoso</v>
      </c>
    </row>
    <row r="61" spans="2:8" x14ac:dyDescent="0.35">
      <c r="B61">
        <v>58</v>
      </c>
      <c r="C61">
        <v>9</v>
      </c>
      <c r="D61" t="s">
        <v>34</v>
      </c>
      <c r="E61">
        <v>5</v>
      </c>
      <c r="F61">
        <v>26808</v>
      </c>
      <c r="G61" s="10">
        <f t="shared" si="0"/>
        <v>134040</v>
      </c>
      <c r="H61" s="11" t="str">
        <f>VLOOKUP(VLOOKUP(C61,penjualan!B:C,2,0),pembeli!B:D,2,0)</f>
        <v>Xenia Putri</v>
      </c>
    </row>
    <row r="62" spans="2:8" x14ac:dyDescent="0.35">
      <c r="B62">
        <v>59</v>
      </c>
      <c r="C62">
        <v>10</v>
      </c>
      <c r="D62" t="s">
        <v>33</v>
      </c>
      <c r="E62">
        <v>3</v>
      </c>
      <c r="F62">
        <v>6882</v>
      </c>
      <c r="G62" s="10">
        <f t="shared" si="0"/>
        <v>20646</v>
      </c>
      <c r="H62" s="11" t="str">
        <f>VLOOKUP(VLOOKUP(C62,penjualan!B:C,2,0),pembeli!B:D,2,0)</f>
        <v>Andi Pratama</v>
      </c>
    </row>
    <row r="63" spans="2:8" x14ac:dyDescent="0.35">
      <c r="B63">
        <v>60</v>
      </c>
      <c r="C63">
        <v>93</v>
      </c>
      <c r="D63" t="s">
        <v>33</v>
      </c>
      <c r="E63">
        <v>1</v>
      </c>
      <c r="F63">
        <v>9666</v>
      </c>
      <c r="G63" s="10">
        <f t="shared" si="0"/>
        <v>9666</v>
      </c>
      <c r="H63" s="11" t="str">
        <f>VLOOKUP(VLOOKUP(C63,penjualan!B:C,2,0),pembeli!B:D,2,0)</f>
        <v>Andi Pratama</v>
      </c>
    </row>
    <row r="64" spans="2:8" x14ac:dyDescent="0.35">
      <c r="B64">
        <v>61</v>
      </c>
      <c r="C64">
        <v>11</v>
      </c>
      <c r="D64" t="s">
        <v>35</v>
      </c>
      <c r="E64">
        <v>2</v>
      </c>
      <c r="F64">
        <v>27681</v>
      </c>
      <c r="G64" s="10">
        <f t="shared" si="0"/>
        <v>55362</v>
      </c>
      <c r="H64" s="11" t="str">
        <f>VLOOKUP(VLOOKUP(C64,penjualan!B:C,2,0),pembeli!B:D,2,0)</f>
        <v>Dian Kurniawati</v>
      </c>
    </row>
    <row r="65" spans="2:8" x14ac:dyDescent="0.35">
      <c r="B65">
        <v>62</v>
      </c>
      <c r="C65">
        <v>43</v>
      </c>
      <c r="D65" t="s">
        <v>36</v>
      </c>
      <c r="E65">
        <v>5</v>
      </c>
      <c r="F65">
        <v>34990</v>
      </c>
      <c r="G65" s="10">
        <f t="shared" si="0"/>
        <v>174950</v>
      </c>
      <c r="H65" s="11" t="str">
        <f>VLOOKUP(VLOOKUP(C65,penjualan!B:C,2,0),pembeli!B:D,2,0)</f>
        <v>Cahya Rahayu</v>
      </c>
    </row>
    <row r="66" spans="2:8" x14ac:dyDescent="0.35">
      <c r="B66">
        <v>63</v>
      </c>
      <c r="C66">
        <v>12</v>
      </c>
      <c r="D66" t="s">
        <v>34</v>
      </c>
      <c r="E66">
        <v>1</v>
      </c>
      <c r="F66">
        <v>12803</v>
      </c>
      <c r="G66" s="10">
        <f t="shared" si="0"/>
        <v>12803</v>
      </c>
      <c r="H66" s="11" t="str">
        <f>VLOOKUP(VLOOKUP(C66,penjualan!B:C,2,0),pembeli!B:D,2,0)</f>
        <v>Gita Ramadhani</v>
      </c>
    </row>
    <row r="67" spans="2:8" x14ac:dyDescent="0.35">
      <c r="B67">
        <v>64</v>
      </c>
      <c r="C67">
        <v>45</v>
      </c>
      <c r="D67" t="s">
        <v>80</v>
      </c>
      <c r="E67">
        <v>3</v>
      </c>
      <c r="F67">
        <v>10099</v>
      </c>
      <c r="G67" s="10">
        <f t="shared" si="0"/>
        <v>30297</v>
      </c>
      <c r="H67" s="11" t="str">
        <f>VLOOKUP(VLOOKUP(C67,penjualan!B:C,2,0),pembeli!B:D,2,0)</f>
        <v>Bayu Fadilah</v>
      </c>
    </row>
    <row r="68" spans="2:8" x14ac:dyDescent="0.35">
      <c r="B68">
        <v>65</v>
      </c>
      <c r="C68">
        <v>74</v>
      </c>
      <c r="D68" t="s">
        <v>33</v>
      </c>
      <c r="E68">
        <v>1</v>
      </c>
      <c r="F68">
        <v>12849</v>
      </c>
      <c r="G68" s="10">
        <f t="shared" si="0"/>
        <v>12849</v>
      </c>
      <c r="H68" s="11" t="str">
        <f>VLOOKUP(VLOOKUP(C68,penjualan!B:C,2,0),pembeli!B:D,2,0)</f>
        <v>Eka Wulandari</v>
      </c>
    </row>
    <row r="69" spans="2:8" x14ac:dyDescent="0.35">
      <c r="B69">
        <v>66</v>
      </c>
      <c r="C69">
        <v>72</v>
      </c>
      <c r="D69" t="s">
        <v>80</v>
      </c>
      <c r="E69">
        <v>4</v>
      </c>
      <c r="F69">
        <v>22432</v>
      </c>
      <c r="G69" s="10">
        <f t="shared" ref="G69:G132" si="1">E69*F69</f>
        <v>89728</v>
      </c>
      <c r="H69" s="11" t="str">
        <f>VLOOKUP(VLOOKUP(C69,penjualan!B:C,2,0),pembeli!B:D,2,0)</f>
        <v>Satria Wijaya</v>
      </c>
    </row>
    <row r="70" spans="2:8" x14ac:dyDescent="0.35">
      <c r="B70">
        <v>67</v>
      </c>
      <c r="C70">
        <v>85</v>
      </c>
      <c r="D70" t="s">
        <v>78</v>
      </c>
      <c r="E70">
        <v>2</v>
      </c>
      <c r="F70">
        <v>26134</v>
      </c>
      <c r="G70" s="10">
        <f t="shared" si="1"/>
        <v>52268</v>
      </c>
      <c r="H70" s="11" t="str">
        <f>VLOOKUP(VLOOKUP(C70,penjualan!B:C,2,0),pembeli!B:D,2,0)</f>
        <v>Joko Susanto</v>
      </c>
    </row>
    <row r="71" spans="2:8" x14ac:dyDescent="0.35">
      <c r="B71">
        <v>68</v>
      </c>
      <c r="C71">
        <v>60</v>
      </c>
      <c r="D71" t="s">
        <v>78</v>
      </c>
      <c r="E71">
        <v>2</v>
      </c>
      <c r="F71">
        <v>12065</v>
      </c>
      <c r="G71" s="10">
        <f t="shared" si="1"/>
        <v>24130</v>
      </c>
      <c r="H71" s="11" t="str">
        <f>VLOOKUP(VLOOKUP(C71,penjualan!B:C,2,0),pembeli!B:D,2,0)</f>
        <v>Bayu Fadilah</v>
      </c>
    </row>
    <row r="72" spans="2:8" x14ac:dyDescent="0.35">
      <c r="B72">
        <v>69</v>
      </c>
      <c r="C72">
        <v>64</v>
      </c>
      <c r="D72" t="s">
        <v>36</v>
      </c>
      <c r="E72">
        <v>2</v>
      </c>
      <c r="F72">
        <v>36355</v>
      </c>
      <c r="G72" s="10">
        <f t="shared" si="1"/>
        <v>72710</v>
      </c>
      <c r="H72" s="11" t="str">
        <f>VLOOKUP(VLOOKUP(C72,penjualan!B:C,2,0),pembeli!B:D,2,0)</f>
        <v>Budi Santoso</v>
      </c>
    </row>
    <row r="73" spans="2:8" x14ac:dyDescent="0.35">
      <c r="B73">
        <v>70</v>
      </c>
      <c r="C73">
        <v>68</v>
      </c>
      <c r="D73" t="s">
        <v>79</v>
      </c>
      <c r="E73">
        <v>3</v>
      </c>
      <c r="F73">
        <v>10872</v>
      </c>
      <c r="G73" s="10">
        <f t="shared" si="1"/>
        <v>32616</v>
      </c>
      <c r="H73" s="11" t="str">
        <f>VLOOKUP(VLOOKUP(C73,penjualan!B:C,2,0),pembeli!B:D,2,0)</f>
        <v>Nanda Saputra</v>
      </c>
    </row>
    <row r="74" spans="2:8" x14ac:dyDescent="0.35">
      <c r="B74">
        <v>71</v>
      </c>
      <c r="C74">
        <v>100</v>
      </c>
      <c r="D74" t="s">
        <v>34</v>
      </c>
      <c r="E74">
        <v>4</v>
      </c>
      <c r="F74">
        <v>36596</v>
      </c>
      <c r="G74" s="10">
        <f t="shared" si="1"/>
        <v>146384</v>
      </c>
      <c r="H74" s="11" t="str">
        <f>VLOOKUP(VLOOKUP(C74,penjualan!B:C,2,0),pembeli!B:D,2,0)</f>
        <v>Xenia Putri</v>
      </c>
    </row>
    <row r="75" spans="2:8" x14ac:dyDescent="0.35">
      <c r="B75">
        <v>72</v>
      </c>
      <c r="C75">
        <v>38</v>
      </c>
      <c r="D75" t="s">
        <v>34</v>
      </c>
      <c r="E75">
        <v>1</v>
      </c>
      <c r="F75">
        <v>7473</v>
      </c>
      <c r="G75" s="10">
        <f t="shared" si="1"/>
        <v>7473</v>
      </c>
      <c r="H75" s="11" t="str">
        <f>VLOOKUP(VLOOKUP(C75,penjualan!B:C,2,0),pembeli!B:D,2,0)</f>
        <v>Wahyu Hidayat</v>
      </c>
    </row>
    <row r="76" spans="2:8" x14ac:dyDescent="0.35">
      <c r="B76">
        <v>73</v>
      </c>
      <c r="C76">
        <v>87</v>
      </c>
      <c r="D76" t="s">
        <v>32</v>
      </c>
      <c r="E76">
        <v>1</v>
      </c>
      <c r="F76">
        <v>7386</v>
      </c>
      <c r="G76" s="10">
        <f t="shared" si="1"/>
        <v>7386</v>
      </c>
      <c r="H76" s="11" t="str">
        <f>VLOOKUP(VLOOKUP(C76,penjualan!B:C,2,0),pembeli!B:D,2,0)</f>
        <v>Putri Amelia</v>
      </c>
    </row>
    <row r="77" spans="2:8" x14ac:dyDescent="0.35">
      <c r="B77">
        <v>74</v>
      </c>
      <c r="C77">
        <v>2</v>
      </c>
      <c r="D77" t="s">
        <v>78</v>
      </c>
      <c r="E77">
        <v>2</v>
      </c>
      <c r="F77">
        <v>21622</v>
      </c>
      <c r="G77" s="10">
        <f t="shared" si="1"/>
        <v>43244</v>
      </c>
      <c r="H77" s="11" t="str">
        <f>VLOOKUP(VLOOKUP(C77,penjualan!B:C,2,0),pembeli!B:D,2,0)</f>
        <v>Putri Amelia</v>
      </c>
    </row>
    <row r="78" spans="2:8" x14ac:dyDescent="0.35">
      <c r="B78">
        <v>75</v>
      </c>
      <c r="C78">
        <v>78</v>
      </c>
      <c r="D78" t="s">
        <v>35</v>
      </c>
      <c r="E78">
        <v>4</v>
      </c>
      <c r="F78">
        <v>20348</v>
      </c>
      <c r="G78" s="10">
        <f t="shared" si="1"/>
        <v>81392</v>
      </c>
      <c r="H78" s="11" t="str">
        <f>VLOOKUP(VLOOKUP(C78,penjualan!B:C,2,0),pembeli!B:D,2,0)</f>
        <v>Rani Kartika</v>
      </c>
    </row>
    <row r="79" spans="2:8" x14ac:dyDescent="0.35">
      <c r="B79">
        <v>76</v>
      </c>
      <c r="C79">
        <v>51</v>
      </c>
      <c r="D79" t="s">
        <v>35</v>
      </c>
      <c r="E79">
        <v>4</v>
      </c>
      <c r="F79">
        <v>7013</v>
      </c>
      <c r="G79" s="10">
        <f t="shared" si="1"/>
        <v>28052</v>
      </c>
      <c r="H79" s="11" t="str">
        <f>VLOOKUP(VLOOKUP(C79,penjualan!B:C,2,0),pembeli!B:D,2,0)</f>
        <v>Hari Setiawan</v>
      </c>
    </row>
    <row r="80" spans="2:8" x14ac:dyDescent="0.35">
      <c r="B80">
        <v>77</v>
      </c>
      <c r="C80">
        <v>47</v>
      </c>
      <c r="D80" t="s">
        <v>36</v>
      </c>
      <c r="E80">
        <v>2</v>
      </c>
      <c r="F80">
        <v>17271</v>
      </c>
      <c r="G80" s="10">
        <f t="shared" si="1"/>
        <v>34542</v>
      </c>
      <c r="H80" s="11" t="str">
        <f>VLOOKUP(VLOOKUP(C80,penjualan!B:C,2,0),pembeli!B:D,2,0)</f>
        <v>Deni Prasetyo</v>
      </c>
    </row>
    <row r="81" spans="2:8" x14ac:dyDescent="0.35">
      <c r="B81">
        <v>78</v>
      </c>
      <c r="C81">
        <v>85</v>
      </c>
      <c r="D81" t="s">
        <v>79</v>
      </c>
      <c r="E81">
        <v>4</v>
      </c>
      <c r="F81">
        <v>12026</v>
      </c>
      <c r="G81" s="10">
        <f t="shared" si="1"/>
        <v>48104</v>
      </c>
      <c r="H81" s="11" t="str">
        <f>VLOOKUP(VLOOKUP(C81,penjualan!B:C,2,0),pembeli!B:D,2,0)</f>
        <v>Joko Susanto</v>
      </c>
    </row>
    <row r="82" spans="2:8" x14ac:dyDescent="0.35">
      <c r="B82">
        <v>79</v>
      </c>
      <c r="C82">
        <v>22</v>
      </c>
      <c r="D82" t="s">
        <v>36</v>
      </c>
      <c r="E82">
        <v>5</v>
      </c>
      <c r="F82">
        <v>22522</v>
      </c>
      <c r="G82" s="10">
        <f t="shared" si="1"/>
        <v>112610</v>
      </c>
      <c r="H82" s="11" t="str">
        <f>VLOOKUP(VLOOKUP(C82,penjualan!B:C,2,0),pembeli!B:D,2,0)</f>
        <v>Satria Wijaya</v>
      </c>
    </row>
    <row r="83" spans="2:8" x14ac:dyDescent="0.35">
      <c r="B83">
        <v>80</v>
      </c>
      <c r="C83">
        <v>36</v>
      </c>
      <c r="D83" t="s">
        <v>78</v>
      </c>
      <c r="E83">
        <v>4</v>
      </c>
      <c r="F83">
        <v>39488</v>
      </c>
      <c r="G83" s="10">
        <f t="shared" si="1"/>
        <v>157952</v>
      </c>
      <c r="H83" s="11" t="str">
        <f>VLOOKUP(VLOOKUP(C83,penjualan!B:C,2,0),pembeli!B:D,2,0)</f>
        <v>Eka Wulandari</v>
      </c>
    </row>
    <row r="84" spans="2:8" x14ac:dyDescent="0.35">
      <c r="B84">
        <v>81</v>
      </c>
      <c r="C84">
        <v>51</v>
      </c>
      <c r="D84" t="s">
        <v>34</v>
      </c>
      <c r="E84">
        <v>3</v>
      </c>
      <c r="F84">
        <v>9644</v>
      </c>
      <c r="G84" s="10">
        <f t="shared" si="1"/>
        <v>28932</v>
      </c>
      <c r="H84" s="11" t="str">
        <f>VLOOKUP(VLOOKUP(C84,penjualan!B:C,2,0),pembeli!B:D,2,0)</f>
        <v>Hari Setiawan</v>
      </c>
    </row>
    <row r="85" spans="2:8" x14ac:dyDescent="0.35">
      <c r="B85">
        <v>82</v>
      </c>
      <c r="C85">
        <v>1</v>
      </c>
      <c r="D85" t="s">
        <v>33</v>
      </c>
      <c r="E85">
        <v>3</v>
      </c>
      <c r="F85">
        <v>19446</v>
      </c>
      <c r="G85" s="10">
        <f t="shared" si="1"/>
        <v>58338</v>
      </c>
      <c r="H85" s="11" t="str">
        <f>VLOOKUP(VLOOKUP(C85,penjualan!B:C,2,0),pembeli!B:D,2,0)</f>
        <v>Citra Lestari</v>
      </c>
    </row>
    <row r="86" spans="2:8" x14ac:dyDescent="0.35">
      <c r="B86">
        <v>83</v>
      </c>
      <c r="C86">
        <v>13</v>
      </c>
      <c r="D86" t="s">
        <v>35</v>
      </c>
      <c r="E86">
        <v>5</v>
      </c>
      <c r="F86">
        <v>27944</v>
      </c>
      <c r="G86" s="10">
        <f t="shared" si="1"/>
        <v>139720</v>
      </c>
      <c r="H86" s="11" t="str">
        <f>VLOOKUP(VLOOKUP(C86,penjualan!B:C,2,0),pembeli!B:D,2,0)</f>
        <v>Putri Amelia</v>
      </c>
    </row>
    <row r="87" spans="2:8" x14ac:dyDescent="0.35">
      <c r="B87">
        <v>84</v>
      </c>
      <c r="C87">
        <v>13</v>
      </c>
      <c r="D87" t="s">
        <v>80</v>
      </c>
      <c r="E87">
        <v>2</v>
      </c>
      <c r="F87">
        <v>20726</v>
      </c>
      <c r="G87" s="10">
        <f t="shared" si="1"/>
        <v>41452</v>
      </c>
      <c r="H87" s="11" t="str">
        <f>VLOOKUP(VLOOKUP(C87,penjualan!B:C,2,0),pembeli!B:D,2,0)</f>
        <v>Putri Amelia</v>
      </c>
    </row>
    <row r="88" spans="2:8" x14ac:dyDescent="0.35">
      <c r="B88">
        <v>85</v>
      </c>
      <c r="C88">
        <v>18</v>
      </c>
      <c r="D88" t="s">
        <v>78</v>
      </c>
      <c r="E88">
        <v>1</v>
      </c>
      <c r="F88">
        <v>30718</v>
      </c>
      <c r="G88" s="10">
        <f t="shared" si="1"/>
        <v>30718</v>
      </c>
      <c r="H88" s="11" t="str">
        <f>VLOOKUP(VLOOKUP(C88,penjualan!B:C,2,0),pembeli!B:D,2,0)</f>
        <v>Rani Kartika</v>
      </c>
    </row>
    <row r="89" spans="2:8" x14ac:dyDescent="0.35">
      <c r="B89">
        <v>86</v>
      </c>
      <c r="C89">
        <v>61</v>
      </c>
      <c r="D89" t="s">
        <v>79</v>
      </c>
      <c r="E89">
        <v>4</v>
      </c>
      <c r="F89">
        <v>8359</v>
      </c>
      <c r="G89" s="10">
        <f t="shared" si="1"/>
        <v>33436</v>
      </c>
      <c r="H89" s="11" t="str">
        <f>VLOOKUP(VLOOKUP(C89,penjualan!B:C,2,0),pembeli!B:D,2,0)</f>
        <v>Joko Susanto</v>
      </c>
    </row>
    <row r="90" spans="2:8" x14ac:dyDescent="0.35">
      <c r="B90">
        <v>87</v>
      </c>
      <c r="C90">
        <v>62</v>
      </c>
      <c r="D90" t="s">
        <v>34</v>
      </c>
      <c r="E90">
        <v>2</v>
      </c>
      <c r="F90">
        <v>25731</v>
      </c>
      <c r="G90" s="10">
        <f t="shared" si="1"/>
        <v>51462</v>
      </c>
      <c r="H90" s="11" t="str">
        <f>VLOOKUP(VLOOKUP(C90,penjualan!B:C,2,0),pembeli!B:D,2,0)</f>
        <v>Vina Anjani</v>
      </c>
    </row>
    <row r="91" spans="2:8" x14ac:dyDescent="0.35">
      <c r="B91">
        <v>88</v>
      </c>
      <c r="C91">
        <v>98</v>
      </c>
      <c r="D91" t="s">
        <v>35</v>
      </c>
      <c r="E91">
        <v>4</v>
      </c>
      <c r="F91">
        <v>13618</v>
      </c>
      <c r="G91" s="10">
        <f t="shared" si="1"/>
        <v>54472</v>
      </c>
      <c r="H91" s="11" t="str">
        <f>VLOOKUP(VLOOKUP(C91,penjualan!B:C,2,0),pembeli!B:D,2,0)</f>
        <v>Andi Pratama</v>
      </c>
    </row>
    <row r="92" spans="2:8" x14ac:dyDescent="0.35">
      <c r="B92">
        <v>89</v>
      </c>
      <c r="C92">
        <v>83</v>
      </c>
      <c r="D92" t="s">
        <v>32</v>
      </c>
      <c r="E92">
        <v>3</v>
      </c>
      <c r="F92">
        <v>7629</v>
      </c>
      <c r="G92" s="10">
        <f t="shared" si="1"/>
        <v>22887</v>
      </c>
      <c r="H92" s="11" t="str">
        <f>VLOOKUP(VLOOKUP(C92,penjualan!B:C,2,0),pembeli!B:D,2,0)</f>
        <v>Satria Wijaya</v>
      </c>
    </row>
    <row r="93" spans="2:8" x14ac:dyDescent="0.35">
      <c r="B93">
        <v>90</v>
      </c>
      <c r="C93">
        <v>91</v>
      </c>
      <c r="D93" t="s">
        <v>78</v>
      </c>
      <c r="E93">
        <v>1</v>
      </c>
      <c r="F93">
        <v>7874</v>
      </c>
      <c r="G93" s="10">
        <f t="shared" si="1"/>
        <v>7874</v>
      </c>
      <c r="H93" s="11" t="str">
        <f>VLOOKUP(VLOOKUP(C93,penjualan!B:C,2,0),pembeli!B:D,2,0)</f>
        <v>Yoga Rahman</v>
      </c>
    </row>
    <row r="94" spans="2:8" x14ac:dyDescent="0.35">
      <c r="B94">
        <v>91</v>
      </c>
      <c r="C94">
        <v>3</v>
      </c>
      <c r="D94" t="s">
        <v>80</v>
      </c>
      <c r="E94">
        <v>4</v>
      </c>
      <c r="F94">
        <v>14280</v>
      </c>
      <c r="G94" s="10">
        <f t="shared" si="1"/>
        <v>57120</v>
      </c>
      <c r="H94" s="11" t="str">
        <f>VLOOKUP(VLOOKUP(C94,penjualan!B:C,2,0),pembeli!B:D,2,0)</f>
        <v>Maman Ramdan</v>
      </c>
    </row>
    <row r="95" spans="2:8" x14ac:dyDescent="0.35">
      <c r="B95">
        <v>92</v>
      </c>
      <c r="C95">
        <v>45</v>
      </c>
      <c r="D95" t="s">
        <v>34</v>
      </c>
      <c r="E95">
        <v>2</v>
      </c>
      <c r="F95">
        <v>39458</v>
      </c>
      <c r="G95" s="10">
        <f t="shared" si="1"/>
        <v>78916</v>
      </c>
      <c r="H95" s="11" t="str">
        <f>VLOOKUP(VLOOKUP(C95,penjualan!B:C,2,0),pembeli!B:D,2,0)</f>
        <v>Bayu Fadilah</v>
      </c>
    </row>
    <row r="96" spans="2:8" x14ac:dyDescent="0.35">
      <c r="B96">
        <v>93</v>
      </c>
      <c r="C96">
        <v>72</v>
      </c>
      <c r="D96" t="s">
        <v>34</v>
      </c>
      <c r="E96">
        <v>4</v>
      </c>
      <c r="F96">
        <v>20844</v>
      </c>
      <c r="G96" s="10">
        <f t="shared" si="1"/>
        <v>83376</v>
      </c>
      <c r="H96" s="11" t="str">
        <f>VLOOKUP(VLOOKUP(C96,penjualan!B:C,2,0),pembeli!B:D,2,0)</f>
        <v>Satria Wijaya</v>
      </c>
    </row>
    <row r="97" spans="2:8" x14ac:dyDescent="0.35">
      <c r="B97">
        <v>94</v>
      </c>
      <c r="C97">
        <v>33</v>
      </c>
      <c r="D97" t="s">
        <v>36</v>
      </c>
      <c r="E97">
        <v>4</v>
      </c>
      <c r="F97">
        <v>7928</v>
      </c>
      <c r="G97" s="10">
        <f t="shared" si="1"/>
        <v>31712</v>
      </c>
      <c r="H97" s="11" t="str">
        <f>VLOOKUP(VLOOKUP(C97,penjualan!B:C,2,0),pembeli!B:D,2,0)</f>
        <v>Kiki Amalia</v>
      </c>
    </row>
    <row r="98" spans="2:8" x14ac:dyDescent="0.35">
      <c r="B98">
        <v>95</v>
      </c>
      <c r="C98">
        <v>6</v>
      </c>
      <c r="D98" t="s">
        <v>35</v>
      </c>
      <c r="E98">
        <v>1</v>
      </c>
      <c r="F98">
        <v>18778</v>
      </c>
      <c r="G98" s="10">
        <f t="shared" si="1"/>
        <v>18778</v>
      </c>
      <c r="H98" s="11" t="str">
        <f>VLOOKUP(VLOOKUP(C98,penjualan!B:C,2,0),pembeli!B:D,2,0)</f>
        <v>Umar Faisal</v>
      </c>
    </row>
    <row r="99" spans="2:8" x14ac:dyDescent="0.35">
      <c r="B99">
        <v>96</v>
      </c>
      <c r="C99">
        <v>44</v>
      </c>
      <c r="D99" t="s">
        <v>35</v>
      </c>
      <c r="E99">
        <v>3</v>
      </c>
      <c r="F99">
        <v>16561</v>
      </c>
      <c r="G99" s="10">
        <f t="shared" si="1"/>
        <v>49683</v>
      </c>
      <c r="H99" s="11" t="str">
        <f>VLOOKUP(VLOOKUP(C99,penjualan!B:C,2,0),pembeli!B:D,2,0)</f>
        <v>Dian Kurniawati</v>
      </c>
    </row>
    <row r="100" spans="2:8" x14ac:dyDescent="0.35">
      <c r="B100">
        <v>97</v>
      </c>
      <c r="C100">
        <v>5</v>
      </c>
      <c r="D100" t="s">
        <v>36</v>
      </c>
      <c r="E100">
        <v>5</v>
      </c>
      <c r="F100">
        <v>27607</v>
      </c>
      <c r="G100" s="10">
        <f t="shared" si="1"/>
        <v>138035</v>
      </c>
      <c r="H100" s="11" t="str">
        <f>VLOOKUP(VLOOKUP(C100,penjualan!B:C,2,0),pembeli!B:D,2,0)</f>
        <v>Putri Amelia</v>
      </c>
    </row>
    <row r="101" spans="2:8" x14ac:dyDescent="0.35">
      <c r="B101">
        <v>98</v>
      </c>
      <c r="C101">
        <v>11</v>
      </c>
      <c r="D101" t="s">
        <v>35</v>
      </c>
      <c r="E101">
        <v>5</v>
      </c>
      <c r="F101">
        <v>31126</v>
      </c>
      <c r="G101" s="10">
        <f t="shared" si="1"/>
        <v>155630</v>
      </c>
      <c r="H101" s="11" t="str">
        <f>VLOOKUP(VLOOKUP(C101,penjualan!B:C,2,0),pembeli!B:D,2,0)</f>
        <v>Dian Kurniawati</v>
      </c>
    </row>
    <row r="102" spans="2:8" x14ac:dyDescent="0.35">
      <c r="B102">
        <v>99</v>
      </c>
      <c r="C102">
        <v>42</v>
      </c>
      <c r="D102" t="s">
        <v>35</v>
      </c>
      <c r="E102">
        <v>4</v>
      </c>
      <c r="F102">
        <v>6408</v>
      </c>
      <c r="G102" s="10">
        <f t="shared" si="1"/>
        <v>25632</v>
      </c>
      <c r="H102" s="11" t="str">
        <f>VLOOKUP(VLOOKUP(C102,penjualan!B:C,2,0),pembeli!B:D,2,0)</f>
        <v>Joko Susanto</v>
      </c>
    </row>
    <row r="103" spans="2:8" x14ac:dyDescent="0.35">
      <c r="B103">
        <v>100</v>
      </c>
      <c r="C103">
        <v>21</v>
      </c>
      <c r="D103" t="s">
        <v>79</v>
      </c>
      <c r="E103">
        <v>2</v>
      </c>
      <c r="F103">
        <v>13943</v>
      </c>
      <c r="G103" s="10">
        <f t="shared" si="1"/>
        <v>27886</v>
      </c>
      <c r="H103" s="11" t="str">
        <f>VLOOKUP(VLOOKUP(C103,penjualan!B:C,2,0),pembeli!B:D,2,0)</f>
        <v>Tiara Anggraini</v>
      </c>
    </row>
    <row r="104" spans="2:8" x14ac:dyDescent="0.35">
      <c r="B104">
        <v>101</v>
      </c>
      <c r="C104">
        <v>31</v>
      </c>
      <c r="D104" t="s">
        <v>79</v>
      </c>
      <c r="E104">
        <v>1</v>
      </c>
      <c r="F104">
        <v>17204</v>
      </c>
      <c r="G104" s="10">
        <f t="shared" si="1"/>
        <v>17204</v>
      </c>
      <c r="H104" s="11" t="str">
        <f>VLOOKUP(VLOOKUP(C104,penjualan!B:C,2,0),pembeli!B:D,2,0)</f>
        <v>Lala Handayani</v>
      </c>
    </row>
    <row r="105" spans="2:8" x14ac:dyDescent="0.35">
      <c r="B105">
        <v>102</v>
      </c>
      <c r="C105">
        <v>52</v>
      </c>
      <c r="D105" t="s">
        <v>34</v>
      </c>
      <c r="E105">
        <v>4</v>
      </c>
      <c r="F105">
        <v>9105</v>
      </c>
      <c r="G105" s="10">
        <f t="shared" si="1"/>
        <v>36420</v>
      </c>
      <c r="H105" s="11" t="str">
        <f>VLOOKUP(VLOOKUP(C105,penjualan!B:C,2,0),pembeli!B:D,2,0)</f>
        <v>Andi Pratama</v>
      </c>
    </row>
    <row r="106" spans="2:8" x14ac:dyDescent="0.35">
      <c r="B106">
        <v>103</v>
      </c>
      <c r="C106">
        <v>45</v>
      </c>
      <c r="D106" t="s">
        <v>78</v>
      </c>
      <c r="E106">
        <v>5</v>
      </c>
      <c r="F106">
        <v>25303</v>
      </c>
      <c r="G106" s="10">
        <f t="shared" si="1"/>
        <v>126515</v>
      </c>
      <c r="H106" s="11" t="str">
        <f>VLOOKUP(VLOOKUP(C106,penjualan!B:C,2,0),pembeli!B:D,2,0)</f>
        <v>Bayu Fadilah</v>
      </c>
    </row>
    <row r="107" spans="2:8" x14ac:dyDescent="0.35">
      <c r="B107">
        <v>104</v>
      </c>
      <c r="C107">
        <v>46</v>
      </c>
      <c r="D107" t="s">
        <v>33</v>
      </c>
      <c r="E107">
        <v>5</v>
      </c>
      <c r="F107">
        <v>35082</v>
      </c>
      <c r="G107" s="10">
        <f t="shared" si="1"/>
        <v>175410</v>
      </c>
      <c r="H107" s="11" t="str">
        <f>VLOOKUP(VLOOKUP(C107,penjualan!B:C,2,0),pembeli!B:D,2,0)</f>
        <v>Kiki Amalia</v>
      </c>
    </row>
    <row r="108" spans="2:8" x14ac:dyDescent="0.35">
      <c r="B108">
        <v>105</v>
      </c>
      <c r="C108">
        <v>98</v>
      </c>
      <c r="D108" t="s">
        <v>33</v>
      </c>
      <c r="E108">
        <v>2</v>
      </c>
      <c r="F108">
        <v>13975</v>
      </c>
      <c r="G108" s="10">
        <f t="shared" si="1"/>
        <v>27950</v>
      </c>
      <c r="H108" s="11" t="str">
        <f>VLOOKUP(VLOOKUP(C108,penjualan!B:C,2,0),pembeli!B:D,2,0)</f>
        <v>Andi Pratama</v>
      </c>
    </row>
    <row r="109" spans="2:8" x14ac:dyDescent="0.35">
      <c r="B109">
        <v>106</v>
      </c>
      <c r="C109">
        <v>4</v>
      </c>
      <c r="D109" t="s">
        <v>35</v>
      </c>
      <c r="E109">
        <v>3</v>
      </c>
      <c r="F109">
        <v>20534</v>
      </c>
      <c r="G109" s="10">
        <f t="shared" si="1"/>
        <v>61602</v>
      </c>
      <c r="H109" s="11" t="str">
        <f>VLOOKUP(VLOOKUP(C109,penjualan!B:C,2,0),pembeli!B:D,2,0)</f>
        <v>Deni Prasetyo</v>
      </c>
    </row>
    <row r="110" spans="2:8" x14ac:dyDescent="0.35">
      <c r="B110">
        <v>107</v>
      </c>
      <c r="C110">
        <v>83</v>
      </c>
      <c r="D110" t="s">
        <v>79</v>
      </c>
      <c r="E110">
        <v>3</v>
      </c>
      <c r="F110">
        <v>25486</v>
      </c>
      <c r="G110" s="10">
        <f t="shared" si="1"/>
        <v>76458</v>
      </c>
      <c r="H110" s="11" t="str">
        <f>VLOOKUP(VLOOKUP(C110,penjualan!B:C,2,0),pembeli!B:D,2,0)</f>
        <v>Satria Wijaya</v>
      </c>
    </row>
    <row r="111" spans="2:8" x14ac:dyDescent="0.35">
      <c r="B111">
        <v>108</v>
      </c>
      <c r="C111">
        <v>88</v>
      </c>
      <c r="D111" t="s">
        <v>36</v>
      </c>
      <c r="E111">
        <v>4</v>
      </c>
      <c r="F111">
        <v>33405</v>
      </c>
      <c r="G111" s="10">
        <f t="shared" si="1"/>
        <v>133620</v>
      </c>
      <c r="H111" s="11" t="str">
        <f>VLOOKUP(VLOOKUP(C111,penjualan!B:C,2,0),pembeli!B:D,2,0)</f>
        <v>Umar Faisal</v>
      </c>
    </row>
    <row r="112" spans="2:8" x14ac:dyDescent="0.35">
      <c r="B112">
        <v>109</v>
      </c>
      <c r="C112">
        <v>23</v>
      </c>
      <c r="D112" t="s">
        <v>32</v>
      </c>
      <c r="E112">
        <v>2</v>
      </c>
      <c r="F112">
        <v>27955</v>
      </c>
      <c r="G112" s="10">
        <f t="shared" si="1"/>
        <v>55910</v>
      </c>
      <c r="H112" s="11" t="str">
        <f>VLOOKUP(VLOOKUP(C112,penjualan!B:C,2,0),pembeli!B:D,2,0)</f>
        <v>Wahyu Hidayat</v>
      </c>
    </row>
    <row r="113" spans="2:8" x14ac:dyDescent="0.35">
      <c r="B113">
        <v>110</v>
      </c>
      <c r="C113">
        <v>21</v>
      </c>
      <c r="D113" t="s">
        <v>34</v>
      </c>
      <c r="E113">
        <v>4</v>
      </c>
      <c r="F113">
        <v>13396</v>
      </c>
      <c r="G113" s="10">
        <f t="shared" si="1"/>
        <v>53584</v>
      </c>
      <c r="H113" s="11" t="str">
        <f>VLOOKUP(VLOOKUP(C113,penjualan!B:C,2,0),pembeli!B:D,2,0)</f>
        <v>Tiara Anggraini</v>
      </c>
    </row>
    <row r="114" spans="2:8" x14ac:dyDescent="0.35">
      <c r="B114">
        <v>111</v>
      </c>
      <c r="C114">
        <v>11</v>
      </c>
      <c r="D114" t="s">
        <v>80</v>
      </c>
      <c r="E114">
        <v>1</v>
      </c>
      <c r="F114">
        <v>27187</v>
      </c>
      <c r="G114" s="10">
        <f t="shared" si="1"/>
        <v>27187</v>
      </c>
      <c r="H114" s="11" t="str">
        <f>VLOOKUP(VLOOKUP(C114,penjualan!B:C,2,0),pembeli!B:D,2,0)</f>
        <v>Dian Kurniawati</v>
      </c>
    </row>
    <row r="115" spans="2:8" x14ac:dyDescent="0.35">
      <c r="B115">
        <v>112</v>
      </c>
      <c r="C115">
        <v>76</v>
      </c>
      <c r="D115" t="s">
        <v>78</v>
      </c>
      <c r="E115">
        <v>2</v>
      </c>
      <c r="F115">
        <v>39753</v>
      </c>
      <c r="G115" s="10">
        <f t="shared" si="1"/>
        <v>79506</v>
      </c>
      <c r="H115" s="11" t="str">
        <f>VLOOKUP(VLOOKUP(C115,penjualan!B:C,2,0),pembeli!B:D,2,0)</f>
        <v>Wahyu Hidayat</v>
      </c>
    </row>
    <row r="116" spans="2:8" x14ac:dyDescent="0.35">
      <c r="B116">
        <v>113</v>
      </c>
      <c r="C116">
        <v>78</v>
      </c>
      <c r="D116" t="s">
        <v>34</v>
      </c>
      <c r="E116">
        <v>4</v>
      </c>
      <c r="F116">
        <v>30693</v>
      </c>
      <c r="G116" s="10">
        <f t="shared" si="1"/>
        <v>122772</v>
      </c>
      <c r="H116" s="11" t="str">
        <f>VLOOKUP(VLOOKUP(C116,penjualan!B:C,2,0),pembeli!B:D,2,0)</f>
        <v>Rani Kartika</v>
      </c>
    </row>
    <row r="117" spans="2:8" x14ac:dyDescent="0.35">
      <c r="B117">
        <v>114</v>
      </c>
      <c r="C117">
        <v>67</v>
      </c>
      <c r="D117" t="s">
        <v>79</v>
      </c>
      <c r="E117">
        <v>5</v>
      </c>
      <c r="F117">
        <v>37103</v>
      </c>
      <c r="G117" s="10">
        <f t="shared" si="1"/>
        <v>185515</v>
      </c>
      <c r="H117" s="11" t="str">
        <f>VLOOKUP(VLOOKUP(C117,penjualan!B:C,2,0),pembeli!B:D,2,0)</f>
        <v>Satria Wijaya</v>
      </c>
    </row>
    <row r="118" spans="2:8" x14ac:dyDescent="0.35">
      <c r="B118">
        <v>115</v>
      </c>
      <c r="C118">
        <v>41</v>
      </c>
      <c r="D118" t="s">
        <v>35</v>
      </c>
      <c r="E118">
        <v>4</v>
      </c>
      <c r="F118">
        <v>37415</v>
      </c>
      <c r="G118" s="10">
        <f t="shared" si="1"/>
        <v>149660</v>
      </c>
      <c r="H118" s="11" t="str">
        <f>VLOOKUP(VLOOKUP(C118,penjualan!B:C,2,0),pembeli!B:D,2,0)</f>
        <v>Satria Wijaya</v>
      </c>
    </row>
    <row r="119" spans="2:8" x14ac:dyDescent="0.35">
      <c r="B119">
        <v>116</v>
      </c>
      <c r="C119">
        <v>19</v>
      </c>
      <c r="D119" t="s">
        <v>33</v>
      </c>
      <c r="E119">
        <v>5</v>
      </c>
      <c r="F119">
        <v>29312</v>
      </c>
      <c r="G119" s="10">
        <f t="shared" si="1"/>
        <v>146560</v>
      </c>
      <c r="H119" s="11" t="str">
        <f>VLOOKUP(VLOOKUP(C119,penjualan!B:C,2,0),pembeli!B:D,2,0)</f>
        <v>Eka Wulandari</v>
      </c>
    </row>
    <row r="120" spans="2:8" x14ac:dyDescent="0.35">
      <c r="B120">
        <v>117</v>
      </c>
      <c r="C120">
        <v>93</v>
      </c>
      <c r="D120" t="s">
        <v>33</v>
      </c>
      <c r="E120">
        <v>3</v>
      </c>
      <c r="F120">
        <v>29230</v>
      </c>
      <c r="G120" s="10">
        <f t="shared" si="1"/>
        <v>87690</v>
      </c>
      <c r="H120" s="11" t="str">
        <f>VLOOKUP(VLOOKUP(C120,penjualan!B:C,2,0),pembeli!B:D,2,0)</f>
        <v>Andi Pratama</v>
      </c>
    </row>
    <row r="121" spans="2:8" x14ac:dyDescent="0.35">
      <c r="B121">
        <v>118</v>
      </c>
      <c r="C121">
        <v>24</v>
      </c>
      <c r="D121" t="s">
        <v>79</v>
      </c>
      <c r="E121">
        <v>5</v>
      </c>
      <c r="F121">
        <v>14138</v>
      </c>
      <c r="G121" s="10">
        <f t="shared" si="1"/>
        <v>70690</v>
      </c>
      <c r="H121" s="11" t="str">
        <f>VLOOKUP(VLOOKUP(C121,penjualan!B:C,2,0),pembeli!B:D,2,0)</f>
        <v>Putri Amelia</v>
      </c>
    </row>
    <row r="122" spans="2:8" x14ac:dyDescent="0.35">
      <c r="B122">
        <v>119</v>
      </c>
      <c r="C122">
        <v>44</v>
      </c>
      <c r="D122" t="s">
        <v>33</v>
      </c>
      <c r="E122">
        <v>5</v>
      </c>
      <c r="F122">
        <v>8314</v>
      </c>
      <c r="G122" s="10">
        <f t="shared" si="1"/>
        <v>41570</v>
      </c>
      <c r="H122" s="11" t="str">
        <f>VLOOKUP(VLOOKUP(C122,penjualan!B:C,2,0),pembeli!B:D,2,0)</f>
        <v>Dian Kurniawati</v>
      </c>
    </row>
    <row r="123" spans="2:8" x14ac:dyDescent="0.35">
      <c r="B123">
        <v>120</v>
      </c>
      <c r="C123">
        <v>40</v>
      </c>
      <c r="D123" t="s">
        <v>34</v>
      </c>
      <c r="E123">
        <v>5</v>
      </c>
      <c r="F123">
        <v>22512</v>
      </c>
      <c r="G123" s="10">
        <f t="shared" si="1"/>
        <v>112560</v>
      </c>
      <c r="H123" s="11" t="str">
        <f>VLOOKUP(VLOOKUP(C123,penjualan!B:C,2,0),pembeli!B:D,2,0)</f>
        <v>Citra Lestari</v>
      </c>
    </row>
    <row r="124" spans="2:8" x14ac:dyDescent="0.35">
      <c r="B124">
        <v>121</v>
      </c>
      <c r="C124">
        <v>18</v>
      </c>
      <c r="D124" t="s">
        <v>35</v>
      </c>
      <c r="E124">
        <v>2</v>
      </c>
      <c r="F124">
        <v>16851</v>
      </c>
      <c r="G124" s="10">
        <f t="shared" si="1"/>
        <v>33702</v>
      </c>
      <c r="H124" s="11" t="str">
        <f>VLOOKUP(VLOOKUP(C124,penjualan!B:C,2,0),pembeli!B:D,2,0)</f>
        <v>Rani Kartika</v>
      </c>
    </row>
    <row r="125" spans="2:8" x14ac:dyDescent="0.35">
      <c r="B125">
        <v>122</v>
      </c>
      <c r="C125">
        <v>49</v>
      </c>
      <c r="D125" t="s">
        <v>78</v>
      </c>
      <c r="E125">
        <v>5</v>
      </c>
      <c r="F125">
        <v>7930</v>
      </c>
      <c r="G125" s="10">
        <f t="shared" si="1"/>
        <v>39650</v>
      </c>
      <c r="H125" s="11" t="str">
        <f>VLOOKUP(VLOOKUP(C125,penjualan!B:C,2,0),pembeli!B:D,2,0)</f>
        <v>Maman Ramdan</v>
      </c>
    </row>
    <row r="126" spans="2:8" x14ac:dyDescent="0.35">
      <c r="B126">
        <v>123</v>
      </c>
      <c r="C126">
        <v>25</v>
      </c>
      <c r="D126" t="s">
        <v>80</v>
      </c>
      <c r="E126">
        <v>2</v>
      </c>
      <c r="F126">
        <v>10777</v>
      </c>
      <c r="G126" s="10">
        <f t="shared" si="1"/>
        <v>21554</v>
      </c>
      <c r="H126" s="11" t="str">
        <f>VLOOKUP(VLOOKUP(C126,penjualan!B:C,2,0),pembeli!B:D,2,0)</f>
        <v>Dian Kurniawati</v>
      </c>
    </row>
    <row r="127" spans="2:8" x14ac:dyDescent="0.35">
      <c r="B127">
        <v>124</v>
      </c>
      <c r="C127">
        <v>87</v>
      </c>
      <c r="D127" t="s">
        <v>33</v>
      </c>
      <c r="E127">
        <v>5</v>
      </c>
      <c r="F127">
        <v>28038</v>
      </c>
      <c r="G127" s="10">
        <f t="shared" si="1"/>
        <v>140190</v>
      </c>
      <c r="H127" s="11" t="str">
        <f>VLOOKUP(VLOOKUP(C127,penjualan!B:C,2,0),pembeli!B:D,2,0)</f>
        <v>Putri Amelia</v>
      </c>
    </row>
    <row r="128" spans="2:8" x14ac:dyDescent="0.35">
      <c r="B128">
        <v>125</v>
      </c>
      <c r="C128">
        <v>76</v>
      </c>
      <c r="D128" t="s">
        <v>32</v>
      </c>
      <c r="E128">
        <v>2</v>
      </c>
      <c r="F128">
        <v>37854</v>
      </c>
      <c r="G128" s="10">
        <f t="shared" si="1"/>
        <v>75708</v>
      </c>
      <c r="H128" s="11" t="str">
        <f>VLOOKUP(VLOOKUP(C128,penjualan!B:C,2,0),pembeli!B:D,2,0)</f>
        <v>Wahyu Hidayat</v>
      </c>
    </row>
    <row r="129" spans="2:8" x14ac:dyDescent="0.35">
      <c r="B129">
        <v>126</v>
      </c>
      <c r="C129">
        <v>85</v>
      </c>
      <c r="D129" t="s">
        <v>78</v>
      </c>
      <c r="E129">
        <v>1</v>
      </c>
      <c r="F129">
        <v>10565</v>
      </c>
      <c r="G129" s="10">
        <f t="shared" si="1"/>
        <v>10565</v>
      </c>
      <c r="H129" s="11" t="str">
        <f>VLOOKUP(VLOOKUP(C129,penjualan!B:C,2,0),pembeli!B:D,2,0)</f>
        <v>Joko Susanto</v>
      </c>
    </row>
    <row r="130" spans="2:8" x14ac:dyDescent="0.35">
      <c r="B130">
        <v>127</v>
      </c>
      <c r="C130">
        <v>58</v>
      </c>
      <c r="D130" t="s">
        <v>32</v>
      </c>
      <c r="E130">
        <v>2</v>
      </c>
      <c r="F130">
        <v>17226</v>
      </c>
      <c r="G130" s="10">
        <f t="shared" si="1"/>
        <v>34452</v>
      </c>
      <c r="H130" s="11" t="str">
        <f>VLOOKUP(VLOOKUP(C130,penjualan!B:C,2,0),pembeli!B:D,2,0)</f>
        <v>Kiki Amalia</v>
      </c>
    </row>
    <row r="131" spans="2:8" x14ac:dyDescent="0.35">
      <c r="B131">
        <v>128</v>
      </c>
      <c r="C131">
        <v>65</v>
      </c>
      <c r="D131" t="s">
        <v>32</v>
      </c>
      <c r="E131">
        <v>5</v>
      </c>
      <c r="F131">
        <v>8176</v>
      </c>
      <c r="G131" s="10">
        <f t="shared" si="1"/>
        <v>40880</v>
      </c>
      <c r="H131" s="11" t="str">
        <f>VLOOKUP(VLOOKUP(C131,penjualan!B:C,2,0),pembeli!B:D,2,0)</f>
        <v>Oka Pramana</v>
      </c>
    </row>
    <row r="132" spans="2:8" x14ac:dyDescent="0.35">
      <c r="B132">
        <v>129</v>
      </c>
      <c r="C132">
        <v>50</v>
      </c>
      <c r="D132" t="s">
        <v>33</v>
      </c>
      <c r="E132">
        <v>3</v>
      </c>
      <c r="F132">
        <v>25658</v>
      </c>
      <c r="G132" s="10">
        <f t="shared" si="1"/>
        <v>76974</v>
      </c>
      <c r="H132" s="11" t="str">
        <f>VLOOKUP(VLOOKUP(C132,penjualan!B:C,2,0),pembeli!B:D,2,0)</f>
        <v>Oka Pramana</v>
      </c>
    </row>
    <row r="133" spans="2:8" x14ac:dyDescent="0.35">
      <c r="B133">
        <v>130</v>
      </c>
      <c r="C133">
        <v>25</v>
      </c>
      <c r="D133" t="s">
        <v>36</v>
      </c>
      <c r="E133">
        <v>1</v>
      </c>
      <c r="F133">
        <v>34301</v>
      </c>
      <c r="G133" s="10">
        <f t="shared" ref="G133:G196" si="2">E133*F133</f>
        <v>34301</v>
      </c>
      <c r="H133" s="11" t="str">
        <f>VLOOKUP(VLOOKUP(C133,penjualan!B:C,2,0),pembeli!B:D,2,0)</f>
        <v>Dian Kurniawati</v>
      </c>
    </row>
    <row r="134" spans="2:8" x14ac:dyDescent="0.35">
      <c r="B134">
        <v>131</v>
      </c>
      <c r="C134">
        <v>87</v>
      </c>
      <c r="D134" t="s">
        <v>78</v>
      </c>
      <c r="E134">
        <v>3</v>
      </c>
      <c r="F134">
        <v>34155</v>
      </c>
      <c r="G134" s="10">
        <f t="shared" si="2"/>
        <v>102465</v>
      </c>
      <c r="H134" s="11" t="str">
        <f>VLOOKUP(VLOOKUP(C134,penjualan!B:C,2,0),pembeli!B:D,2,0)</f>
        <v>Putri Amelia</v>
      </c>
    </row>
    <row r="135" spans="2:8" x14ac:dyDescent="0.35">
      <c r="B135">
        <v>132</v>
      </c>
      <c r="C135">
        <v>73</v>
      </c>
      <c r="D135" t="s">
        <v>79</v>
      </c>
      <c r="E135">
        <v>1</v>
      </c>
      <c r="F135">
        <v>6729</v>
      </c>
      <c r="G135" s="10">
        <f t="shared" si="2"/>
        <v>6729</v>
      </c>
      <c r="H135" s="11" t="str">
        <f>VLOOKUP(VLOOKUP(C135,penjualan!B:C,2,0),pembeli!B:D,2,0)</f>
        <v>Bayu Fadilah</v>
      </c>
    </row>
    <row r="136" spans="2:8" x14ac:dyDescent="0.35">
      <c r="B136">
        <v>133</v>
      </c>
      <c r="C136">
        <v>7</v>
      </c>
      <c r="D136" t="s">
        <v>34</v>
      </c>
      <c r="E136">
        <v>5</v>
      </c>
      <c r="F136">
        <v>33967</v>
      </c>
      <c r="G136" s="10">
        <f t="shared" si="2"/>
        <v>169835</v>
      </c>
      <c r="H136" s="11" t="str">
        <f>VLOOKUP(VLOOKUP(C136,penjualan!B:C,2,0),pembeli!B:D,2,0)</f>
        <v>Putri Amelia</v>
      </c>
    </row>
    <row r="137" spans="2:8" x14ac:dyDescent="0.35">
      <c r="B137">
        <v>134</v>
      </c>
      <c r="C137">
        <v>28</v>
      </c>
      <c r="D137" t="s">
        <v>33</v>
      </c>
      <c r="E137">
        <v>1</v>
      </c>
      <c r="F137">
        <v>5002</v>
      </c>
      <c r="G137" s="10">
        <f t="shared" si="2"/>
        <v>5002</v>
      </c>
      <c r="H137" s="11" t="str">
        <f>VLOOKUP(VLOOKUP(C137,penjualan!B:C,2,0),pembeli!B:D,2,0)</f>
        <v>Oka Pramana</v>
      </c>
    </row>
    <row r="138" spans="2:8" x14ac:dyDescent="0.35">
      <c r="B138">
        <v>135</v>
      </c>
      <c r="C138">
        <v>11</v>
      </c>
      <c r="D138" t="s">
        <v>36</v>
      </c>
      <c r="E138">
        <v>4</v>
      </c>
      <c r="F138">
        <v>36942</v>
      </c>
      <c r="G138" s="10">
        <f t="shared" si="2"/>
        <v>147768</v>
      </c>
      <c r="H138" s="11" t="str">
        <f>VLOOKUP(VLOOKUP(C138,penjualan!B:C,2,0),pembeli!B:D,2,0)</f>
        <v>Dian Kurniawati</v>
      </c>
    </row>
    <row r="139" spans="2:8" x14ac:dyDescent="0.35">
      <c r="B139">
        <v>136</v>
      </c>
      <c r="C139">
        <v>76</v>
      </c>
      <c r="D139" t="s">
        <v>36</v>
      </c>
      <c r="E139">
        <v>3</v>
      </c>
      <c r="F139">
        <v>19869</v>
      </c>
      <c r="G139" s="10">
        <f t="shared" si="2"/>
        <v>59607</v>
      </c>
      <c r="H139" s="11" t="str">
        <f>VLOOKUP(VLOOKUP(C139,penjualan!B:C,2,0),pembeli!B:D,2,0)</f>
        <v>Wahyu Hidayat</v>
      </c>
    </row>
    <row r="140" spans="2:8" x14ac:dyDescent="0.35">
      <c r="B140">
        <v>137</v>
      </c>
      <c r="C140">
        <v>67</v>
      </c>
      <c r="D140" t="s">
        <v>33</v>
      </c>
      <c r="E140">
        <v>2</v>
      </c>
      <c r="F140">
        <v>6846</v>
      </c>
      <c r="G140" s="10">
        <f t="shared" si="2"/>
        <v>13692</v>
      </c>
      <c r="H140" s="11" t="str">
        <f>VLOOKUP(VLOOKUP(C140,penjualan!B:C,2,0),pembeli!B:D,2,0)</f>
        <v>Satria Wijaya</v>
      </c>
    </row>
    <row r="141" spans="2:8" x14ac:dyDescent="0.35">
      <c r="B141">
        <v>138</v>
      </c>
      <c r="C141">
        <v>37</v>
      </c>
      <c r="D141" t="s">
        <v>35</v>
      </c>
      <c r="E141">
        <v>4</v>
      </c>
      <c r="F141">
        <v>20342</v>
      </c>
      <c r="G141" s="10">
        <f t="shared" si="2"/>
        <v>81368</v>
      </c>
      <c r="H141" s="11" t="str">
        <f>VLOOKUP(VLOOKUP(C141,penjualan!B:C,2,0),pembeli!B:D,2,0)</f>
        <v>Kiki Amalia</v>
      </c>
    </row>
    <row r="142" spans="2:8" x14ac:dyDescent="0.35">
      <c r="B142">
        <v>139</v>
      </c>
      <c r="C142">
        <v>25</v>
      </c>
      <c r="D142" t="s">
        <v>79</v>
      </c>
      <c r="E142">
        <v>4</v>
      </c>
      <c r="F142">
        <v>35589</v>
      </c>
      <c r="G142" s="10">
        <f t="shared" si="2"/>
        <v>142356</v>
      </c>
      <c r="H142" s="11" t="str">
        <f>VLOOKUP(VLOOKUP(C142,penjualan!B:C,2,0),pembeli!B:D,2,0)</f>
        <v>Dian Kurniawati</v>
      </c>
    </row>
    <row r="143" spans="2:8" x14ac:dyDescent="0.35">
      <c r="B143">
        <v>140</v>
      </c>
      <c r="C143">
        <v>57</v>
      </c>
      <c r="D143" t="s">
        <v>35</v>
      </c>
      <c r="E143">
        <v>2</v>
      </c>
      <c r="F143">
        <v>20800</v>
      </c>
      <c r="G143" s="10">
        <f t="shared" si="2"/>
        <v>41600</v>
      </c>
      <c r="H143" s="11" t="str">
        <f>VLOOKUP(VLOOKUP(C143,penjualan!B:C,2,0),pembeli!B:D,2,0)</f>
        <v>Umar Faisal</v>
      </c>
    </row>
    <row r="144" spans="2:8" x14ac:dyDescent="0.35">
      <c r="B144">
        <v>141</v>
      </c>
      <c r="C144">
        <v>28</v>
      </c>
      <c r="D144" t="s">
        <v>34</v>
      </c>
      <c r="E144">
        <v>4</v>
      </c>
      <c r="F144">
        <v>14127</v>
      </c>
      <c r="G144" s="10">
        <f t="shared" si="2"/>
        <v>56508</v>
      </c>
      <c r="H144" s="11" t="str">
        <f>VLOOKUP(VLOOKUP(C144,penjualan!B:C,2,0),pembeli!B:D,2,0)</f>
        <v>Oka Pramana</v>
      </c>
    </row>
    <row r="145" spans="2:8" x14ac:dyDescent="0.35">
      <c r="B145">
        <v>142</v>
      </c>
      <c r="C145">
        <v>53</v>
      </c>
      <c r="D145" t="s">
        <v>36</v>
      </c>
      <c r="E145">
        <v>1</v>
      </c>
      <c r="F145">
        <v>19281</v>
      </c>
      <c r="G145" s="10">
        <f t="shared" si="2"/>
        <v>19281</v>
      </c>
      <c r="H145" s="11" t="str">
        <f>VLOOKUP(VLOOKUP(C145,penjualan!B:C,2,0),pembeli!B:D,2,0)</f>
        <v>Umar Faisal</v>
      </c>
    </row>
    <row r="146" spans="2:8" x14ac:dyDescent="0.35">
      <c r="B146">
        <v>143</v>
      </c>
      <c r="C146">
        <v>45</v>
      </c>
      <c r="D146" t="s">
        <v>34</v>
      </c>
      <c r="E146">
        <v>1</v>
      </c>
      <c r="F146">
        <v>39831</v>
      </c>
      <c r="G146" s="10">
        <f t="shared" si="2"/>
        <v>39831</v>
      </c>
      <c r="H146" s="11" t="str">
        <f>VLOOKUP(VLOOKUP(C146,penjualan!B:C,2,0),pembeli!B:D,2,0)</f>
        <v>Bayu Fadilah</v>
      </c>
    </row>
    <row r="147" spans="2:8" x14ac:dyDescent="0.35">
      <c r="B147">
        <v>144</v>
      </c>
      <c r="C147">
        <v>85</v>
      </c>
      <c r="D147" t="s">
        <v>36</v>
      </c>
      <c r="E147">
        <v>1</v>
      </c>
      <c r="F147">
        <v>27039</v>
      </c>
      <c r="G147" s="10">
        <f t="shared" si="2"/>
        <v>27039</v>
      </c>
      <c r="H147" s="11" t="str">
        <f>VLOOKUP(VLOOKUP(C147,penjualan!B:C,2,0),pembeli!B:D,2,0)</f>
        <v>Joko Susanto</v>
      </c>
    </row>
    <row r="148" spans="2:8" x14ac:dyDescent="0.35">
      <c r="B148">
        <v>145</v>
      </c>
      <c r="C148">
        <v>20</v>
      </c>
      <c r="D148" t="s">
        <v>34</v>
      </c>
      <c r="E148">
        <v>5</v>
      </c>
      <c r="F148">
        <v>20562</v>
      </c>
      <c r="G148" s="10">
        <f t="shared" si="2"/>
        <v>102810</v>
      </c>
      <c r="H148" s="11" t="str">
        <f>VLOOKUP(VLOOKUP(C148,penjualan!B:C,2,0),pembeli!B:D,2,0)</f>
        <v>Lala Handayani</v>
      </c>
    </row>
    <row r="149" spans="2:8" x14ac:dyDescent="0.35">
      <c r="B149">
        <v>146</v>
      </c>
      <c r="C149">
        <v>46</v>
      </c>
      <c r="D149" t="s">
        <v>79</v>
      </c>
      <c r="E149">
        <v>4</v>
      </c>
      <c r="F149">
        <v>33916</v>
      </c>
      <c r="G149" s="10">
        <f t="shared" si="2"/>
        <v>135664</v>
      </c>
      <c r="H149" s="11" t="str">
        <f>VLOOKUP(VLOOKUP(C149,penjualan!B:C,2,0),pembeli!B:D,2,0)</f>
        <v>Kiki Amalia</v>
      </c>
    </row>
    <row r="150" spans="2:8" x14ac:dyDescent="0.35">
      <c r="B150">
        <v>147</v>
      </c>
      <c r="C150">
        <v>91</v>
      </c>
      <c r="D150" t="s">
        <v>80</v>
      </c>
      <c r="E150">
        <v>1</v>
      </c>
      <c r="F150">
        <v>8413</v>
      </c>
      <c r="G150" s="10">
        <f t="shared" si="2"/>
        <v>8413</v>
      </c>
      <c r="H150" s="11" t="str">
        <f>VLOOKUP(VLOOKUP(C150,penjualan!B:C,2,0),pembeli!B:D,2,0)</f>
        <v>Yoga Rahman</v>
      </c>
    </row>
    <row r="151" spans="2:8" x14ac:dyDescent="0.35">
      <c r="B151">
        <v>148</v>
      </c>
      <c r="C151">
        <v>17</v>
      </c>
      <c r="D151" t="s">
        <v>78</v>
      </c>
      <c r="E151">
        <v>2</v>
      </c>
      <c r="F151">
        <v>32116</v>
      </c>
      <c r="G151" s="10">
        <f t="shared" si="2"/>
        <v>64232</v>
      </c>
      <c r="H151" s="11" t="str">
        <f>VLOOKUP(VLOOKUP(C151,penjualan!B:C,2,0),pembeli!B:D,2,0)</f>
        <v>Anita Prameswari</v>
      </c>
    </row>
    <row r="152" spans="2:8" x14ac:dyDescent="0.35">
      <c r="B152">
        <v>149</v>
      </c>
      <c r="C152">
        <v>19</v>
      </c>
      <c r="D152" t="s">
        <v>78</v>
      </c>
      <c r="E152">
        <v>2</v>
      </c>
      <c r="F152">
        <v>30261</v>
      </c>
      <c r="G152" s="10">
        <f t="shared" si="2"/>
        <v>60522</v>
      </c>
      <c r="H152" s="11" t="str">
        <f>VLOOKUP(VLOOKUP(C152,penjualan!B:C,2,0),pembeli!B:D,2,0)</f>
        <v>Eka Wulandari</v>
      </c>
    </row>
    <row r="153" spans="2:8" x14ac:dyDescent="0.35">
      <c r="B153">
        <v>150</v>
      </c>
      <c r="C153">
        <v>51</v>
      </c>
      <c r="D153" t="s">
        <v>33</v>
      </c>
      <c r="E153">
        <v>5</v>
      </c>
      <c r="F153">
        <v>31518</v>
      </c>
      <c r="G153" s="10">
        <f t="shared" si="2"/>
        <v>157590</v>
      </c>
      <c r="H153" s="11" t="str">
        <f>VLOOKUP(VLOOKUP(C153,penjualan!B:C,2,0),pembeli!B:D,2,0)</f>
        <v>Hari Setiawan</v>
      </c>
    </row>
    <row r="154" spans="2:8" x14ac:dyDescent="0.35">
      <c r="B154">
        <v>151</v>
      </c>
      <c r="C154">
        <v>41</v>
      </c>
      <c r="D154" t="s">
        <v>34</v>
      </c>
      <c r="E154">
        <v>3</v>
      </c>
      <c r="F154">
        <v>17759</v>
      </c>
      <c r="G154" s="10">
        <f t="shared" si="2"/>
        <v>53277</v>
      </c>
      <c r="H154" s="11" t="str">
        <f>VLOOKUP(VLOOKUP(C154,penjualan!B:C,2,0),pembeli!B:D,2,0)</f>
        <v>Satria Wijaya</v>
      </c>
    </row>
    <row r="155" spans="2:8" x14ac:dyDescent="0.35">
      <c r="B155">
        <v>152</v>
      </c>
      <c r="C155">
        <v>26</v>
      </c>
      <c r="D155" t="s">
        <v>80</v>
      </c>
      <c r="E155">
        <v>4</v>
      </c>
      <c r="F155">
        <v>21799</v>
      </c>
      <c r="G155" s="10">
        <f t="shared" si="2"/>
        <v>87196</v>
      </c>
      <c r="H155" s="11" t="str">
        <f>VLOOKUP(VLOOKUP(C155,penjualan!B:C,2,0),pembeli!B:D,2,0)</f>
        <v>Vina Anjani</v>
      </c>
    </row>
    <row r="156" spans="2:8" x14ac:dyDescent="0.35">
      <c r="B156">
        <v>153</v>
      </c>
      <c r="C156">
        <v>69</v>
      </c>
      <c r="D156" t="s">
        <v>35</v>
      </c>
      <c r="E156">
        <v>3</v>
      </c>
      <c r="F156">
        <v>13553</v>
      </c>
      <c r="G156" s="10">
        <f t="shared" si="2"/>
        <v>40659</v>
      </c>
      <c r="H156" s="11" t="str">
        <f>VLOOKUP(VLOOKUP(C156,penjualan!B:C,2,0),pembeli!B:D,2,0)</f>
        <v>Indah Permata</v>
      </c>
    </row>
    <row r="157" spans="2:8" x14ac:dyDescent="0.35">
      <c r="B157">
        <v>154</v>
      </c>
      <c r="C157">
        <v>86</v>
      </c>
      <c r="D157" t="s">
        <v>36</v>
      </c>
      <c r="E157">
        <v>5</v>
      </c>
      <c r="F157">
        <v>18112</v>
      </c>
      <c r="G157" s="10">
        <f t="shared" si="2"/>
        <v>90560</v>
      </c>
      <c r="H157" s="11" t="str">
        <f>VLOOKUP(VLOOKUP(C157,penjualan!B:C,2,0),pembeli!B:D,2,0)</f>
        <v>Anita Prameswari</v>
      </c>
    </row>
    <row r="158" spans="2:8" x14ac:dyDescent="0.35">
      <c r="B158">
        <v>155</v>
      </c>
      <c r="C158">
        <v>91</v>
      </c>
      <c r="D158" t="s">
        <v>33</v>
      </c>
      <c r="E158">
        <v>3</v>
      </c>
      <c r="F158">
        <v>6477</v>
      </c>
      <c r="G158" s="10">
        <f t="shared" si="2"/>
        <v>19431</v>
      </c>
      <c r="H158" s="11" t="str">
        <f>VLOOKUP(VLOOKUP(C158,penjualan!B:C,2,0),pembeli!B:D,2,0)</f>
        <v>Yoga Rahman</v>
      </c>
    </row>
    <row r="159" spans="2:8" x14ac:dyDescent="0.35">
      <c r="B159">
        <v>156</v>
      </c>
      <c r="C159">
        <v>45</v>
      </c>
      <c r="D159" t="s">
        <v>34</v>
      </c>
      <c r="E159">
        <v>1</v>
      </c>
      <c r="F159">
        <v>5014</v>
      </c>
      <c r="G159" s="10">
        <f t="shared" si="2"/>
        <v>5014</v>
      </c>
      <c r="H159" s="11" t="str">
        <f>VLOOKUP(VLOOKUP(C159,penjualan!B:C,2,0),pembeli!B:D,2,0)</f>
        <v>Bayu Fadilah</v>
      </c>
    </row>
    <row r="160" spans="2:8" x14ac:dyDescent="0.35">
      <c r="B160">
        <v>157</v>
      </c>
      <c r="C160">
        <v>55</v>
      </c>
      <c r="D160" t="s">
        <v>33</v>
      </c>
      <c r="E160">
        <v>1</v>
      </c>
      <c r="F160">
        <v>25513</v>
      </c>
      <c r="G160" s="10">
        <f t="shared" si="2"/>
        <v>25513</v>
      </c>
      <c r="H160" s="11" t="str">
        <f>VLOOKUP(VLOOKUP(C160,penjualan!B:C,2,0),pembeli!B:D,2,0)</f>
        <v>Nanda Saputra</v>
      </c>
    </row>
    <row r="161" spans="2:8" x14ac:dyDescent="0.35">
      <c r="B161">
        <v>158</v>
      </c>
      <c r="C161">
        <v>14</v>
      </c>
      <c r="D161" t="s">
        <v>36</v>
      </c>
      <c r="E161">
        <v>3</v>
      </c>
      <c r="F161">
        <v>33801</v>
      </c>
      <c r="G161" s="10">
        <f t="shared" si="2"/>
        <v>101403</v>
      </c>
      <c r="H161" s="11" t="str">
        <f>VLOOKUP(VLOOKUP(C161,penjualan!B:C,2,0),pembeli!B:D,2,0)</f>
        <v>Wahyu Hidayat</v>
      </c>
    </row>
    <row r="162" spans="2:8" x14ac:dyDescent="0.35">
      <c r="B162">
        <v>159</v>
      </c>
      <c r="C162">
        <v>42</v>
      </c>
      <c r="D162" t="s">
        <v>34</v>
      </c>
      <c r="E162">
        <v>1</v>
      </c>
      <c r="F162">
        <v>12870</v>
      </c>
      <c r="G162" s="10">
        <f t="shared" si="2"/>
        <v>12870</v>
      </c>
      <c r="H162" s="11" t="str">
        <f>VLOOKUP(VLOOKUP(C162,penjualan!B:C,2,0),pembeli!B:D,2,0)</f>
        <v>Joko Susanto</v>
      </c>
    </row>
    <row r="163" spans="2:8" x14ac:dyDescent="0.35">
      <c r="B163">
        <v>160</v>
      </c>
      <c r="C163">
        <v>88</v>
      </c>
      <c r="D163" t="s">
        <v>35</v>
      </c>
      <c r="E163">
        <v>2</v>
      </c>
      <c r="F163">
        <v>38338</v>
      </c>
      <c r="G163" s="10">
        <f t="shared" si="2"/>
        <v>76676</v>
      </c>
      <c r="H163" s="11" t="str">
        <f>VLOOKUP(VLOOKUP(C163,penjualan!B:C,2,0),pembeli!B:D,2,0)</f>
        <v>Umar Faisal</v>
      </c>
    </row>
    <row r="164" spans="2:8" x14ac:dyDescent="0.35">
      <c r="B164">
        <v>161</v>
      </c>
      <c r="C164">
        <v>15</v>
      </c>
      <c r="D164" t="s">
        <v>80</v>
      </c>
      <c r="E164">
        <v>2</v>
      </c>
      <c r="F164">
        <v>13953</v>
      </c>
      <c r="G164" s="10">
        <f t="shared" si="2"/>
        <v>27906</v>
      </c>
      <c r="H164" s="11" t="str">
        <f>VLOOKUP(VLOOKUP(C164,penjualan!B:C,2,0),pembeli!B:D,2,0)</f>
        <v>Rani Kartika</v>
      </c>
    </row>
    <row r="165" spans="2:8" x14ac:dyDescent="0.35">
      <c r="B165">
        <v>162</v>
      </c>
      <c r="C165">
        <v>52</v>
      </c>
      <c r="D165" t="s">
        <v>35</v>
      </c>
      <c r="E165">
        <v>2</v>
      </c>
      <c r="F165">
        <v>9097</v>
      </c>
      <c r="G165" s="10">
        <f t="shared" si="2"/>
        <v>18194</v>
      </c>
      <c r="H165" s="11" t="str">
        <f>VLOOKUP(VLOOKUP(C165,penjualan!B:C,2,0),pembeli!B:D,2,0)</f>
        <v>Andi Pratama</v>
      </c>
    </row>
    <row r="166" spans="2:8" x14ac:dyDescent="0.35">
      <c r="B166">
        <v>163</v>
      </c>
      <c r="C166">
        <v>38</v>
      </c>
      <c r="D166" t="s">
        <v>80</v>
      </c>
      <c r="E166">
        <v>3</v>
      </c>
      <c r="F166">
        <v>22926</v>
      </c>
      <c r="G166" s="10">
        <f t="shared" si="2"/>
        <v>68778</v>
      </c>
      <c r="H166" s="11" t="str">
        <f>VLOOKUP(VLOOKUP(C166,penjualan!B:C,2,0),pembeli!B:D,2,0)</f>
        <v>Wahyu Hidayat</v>
      </c>
    </row>
    <row r="167" spans="2:8" x14ac:dyDescent="0.35">
      <c r="B167">
        <v>164</v>
      </c>
      <c r="C167">
        <v>20</v>
      </c>
      <c r="D167" t="s">
        <v>36</v>
      </c>
      <c r="E167">
        <v>5</v>
      </c>
      <c r="F167">
        <v>9345</v>
      </c>
      <c r="G167" s="10">
        <f t="shared" si="2"/>
        <v>46725</v>
      </c>
      <c r="H167" s="11" t="str">
        <f>VLOOKUP(VLOOKUP(C167,penjualan!B:C,2,0),pembeli!B:D,2,0)</f>
        <v>Lala Handayani</v>
      </c>
    </row>
    <row r="168" spans="2:8" x14ac:dyDescent="0.35">
      <c r="B168">
        <v>165</v>
      </c>
      <c r="C168">
        <v>15</v>
      </c>
      <c r="D168" t="s">
        <v>32</v>
      </c>
      <c r="E168">
        <v>4</v>
      </c>
      <c r="F168">
        <v>19706</v>
      </c>
      <c r="G168" s="10">
        <f t="shared" si="2"/>
        <v>78824</v>
      </c>
      <c r="H168" s="11" t="str">
        <f>VLOOKUP(VLOOKUP(C168,penjualan!B:C,2,0),pembeli!B:D,2,0)</f>
        <v>Rani Kartika</v>
      </c>
    </row>
    <row r="169" spans="2:8" x14ac:dyDescent="0.35">
      <c r="B169">
        <v>166</v>
      </c>
      <c r="C169">
        <v>87</v>
      </c>
      <c r="D169" t="s">
        <v>34</v>
      </c>
      <c r="E169">
        <v>4</v>
      </c>
      <c r="F169">
        <v>38397</v>
      </c>
      <c r="G169" s="10">
        <f t="shared" si="2"/>
        <v>153588</v>
      </c>
      <c r="H169" s="11" t="str">
        <f>VLOOKUP(VLOOKUP(C169,penjualan!B:C,2,0),pembeli!B:D,2,0)</f>
        <v>Putri Amelia</v>
      </c>
    </row>
    <row r="170" spans="2:8" x14ac:dyDescent="0.35">
      <c r="B170">
        <v>167</v>
      </c>
      <c r="C170">
        <v>91</v>
      </c>
      <c r="D170" t="s">
        <v>35</v>
      </c>
      <c r="E170">
        <v>2</v>
      </c>
      <c r="F170">
        <v>22904</v>
      </c>
      <c r="G170" s="10">
        <f t="shared" si="2"/>
        <v>45808</v>
      </c>
      <c r="H170" s="11" t="str">
        <f>VLOOKUP(VLOOKUP(C170,penjualan!B:C,2,0),pembeli!B:D,2,0)</f>
        <v>Yoga Rahman</v>
      </c>
    </row>
    <row r="171" spans="2:8" x14ac:dyDescent="0.35">
      <c r="B171">
        <v>168</v>
      </c>
      <c r="C171">
        <v>56</v>
      </c>
      <c r="D171" t="s">
        <v>33</v>
      </c>
      <c r="E171">
        <v>3</v>
      </c>
      <c r="F171">
        <v>29042</v>
      </c>
      <c r="G171" s="10">
        <f t="shared" si="2"/>
        <v>87126</v>
      </c>
      <c r="H171" s="11" t="str">
        <f>VLOOKUP(VLOOKUP(C171,penjualan!B:C,2,0),pembeli!B:D,2,0)</f>
        <v>Wahyu Hidayat</v>
      </c>
    </row>
    <row r="172" spans="2:8" x14ac:dyDescent="0.35">
      <c r="B172">
        <v>169</v>
      </c>
      <c r="C172">
        <v>52</v>
      </c>
      <c r="D172" t="s">
        <v>35</v>
      </c>
      <c r="E172">
        <v>1</v>
      </c>
      <c r="F172">
        <v>24330</v>
      </c>
      <c r="G172" s="10">
        <f t="shared" si="2"/>
        <v>24330</v>
      </c>
      <c r="H172" s="11" t="str">
        <f>VLOOKUP(VLOOKUP(C172,penjualan!B:C,2,0),pembeli!B:D,2,0)</f>
        <v>Andi Pratama</v>
      </c>
    </row>
    <row r="173" spans="2:8" x14ac:dyDescent="0.35">
      <c r="B173">
        <v>170</v>
      </c>
      <c r="C173">
        <v>36</v>
      </c>
      <c r="D173" t="s">
        <v>79</v>
      </c>
      <c r="E173">
        <v>4</v>
      </c>
      <c r="F173">
        <v>31960</v>
      </c>
      <c r="G173" s="10">
        <f t="shared" si="2"/>
        <v>127840</v>
      </c>
      <c r="H173" s="11" t="str">
        <f>VLOOKUP(VLOOKUP(C173,penjualan!B:C,2,0),pembeli!B:D,2,0)</f>
        <v>Eka Wulandari</v>
      </c>
    </row>
    <row r="174" spans="2:8" x14ac:dyDescent="0.35">
      <c r="B174">
        <v>171</v>
      </c>
      <c r="C174">
        <v>94</v>
      </c>
      <c r="D174" t="s">
        <v>78</v>
      </c>
      <c r="E174">
        <v>3</v>
      </c>
      <c r="F174">
        <v>8198</v>
      </c>
      <c r="G174" s="10">
        <f t="shared" si="2"/>
        <v>24594</v>
      </c>
      <c r="H174" s="11" t="str">
        <f>VLOOKUP(VLOOKUP(C174,penjualan!B:C,2,0),pembeli!B:D,2,0)</f>
        <v>Kiki Amalia</v>
      </c>
    </row>
    <row r="175" spans="2:8" x14ac:dyDescent="0.35">
      <c r="B175">
        <v>172</v>
      </c>
      <c r="C175">
        <v>49</v>
      </c>
      <c r="D175" t="s">
        <v>32</v>
      </c>
      <c r="E175">
        <v>1</v>
      </c>
      <c r="F175">
        <v>23397</v>
      </c>
      <c r="G175" s="10">
        <f t="shared" si="2"/>
        <v>23397</v>
      </c>
      <c r="H175" s="11" t="str">
        <f>VLOOKUP(VLOOKUP(C175,penjualan!B:C,2,0),pembeli!B:D,2,0)</f>
        <v>Maman Ramdan</v>
      </c>
    </row>
    <row r="176" spans="2:8" x14ac:dyDescent="0.35">
      <c r="B176">
        <v>173</v>
      </c>
      <c r="C176">
        <v>27</v>
      </c>
      <c r="D176" t="s">
        <v>34</v>
      </c>
      <c r="E176">
        <v>5</v>
      </c>
      <c r="F176">
        <v>36662</v>
      </c>
      <c r="G176" s="10">
        <f t="shared" si="2"/>
        <v>183310</v>
      </c>
      <c r="H176" s="11" t="str">
        <f>VLOOKUP(VLOOKUP(C176,penjualan!B:C,2,0),pembeli!B:D,2,0)</f>
        <v>Oka Pramana</v>
      </c>
    </row>
    <row r="177" spans="2:8" x14ac:dyDescent="0.35">
      <c r="B177">
        <v>174</v>
      </c>
      <c r="C177">
        <v>24</v>
      </c>
      <c r="D177" t="s">
        <v>35</v>
      </c>
      <c r="E177">
        <v>2</v>
      </c>
      <c r="F177">
        <v>38047</v>
      </c>
      <c r="G177" s="10">
        <f t="shared" si="2"/>
        <v>76094</v>
      </c>
      <c r="H177" s="11" t="str">
        <f>VLOOKUP(VLOOKUP(C177,penjualan!B:C,2,0),pembeli!B:D,2,0)</f>
        <v>Putri Amelia</v>
      </c>
    </row>
    <row r="178" spans="2:8" x14ac:dyDescent="0.35">
      <c r="B178">
        <v>175</v>
      </c>
      <c r="C178">
        <v>65</v>
      </c>
      <c r="D178" t="s">
        <v>80</v>
      </c>
      <c r="E178">
        <v>3</v>
      </c>
      <c r="F178">
        <v>18919</v>
      </c>
      <c r="G178" s="10">
        <f t="shared" si="2"/>
        <v>56757</v>
      </c>
      <c r="H178" s="11" t="str">
        <f>VLOOKUP(VLOOKUP(C178,penjualan!B:C,2,0),pembeli!B:D,2,0)</f>
        <v>Oka Pramana</v>
      </c>
    </row>
    <row r="179" spans="2:8" x14ac:dyDescent="0.35">
      <c r="B179">
        <v>176</v>
      </c>
      <c r="C179">
        <v>54</v>
      </c>
      <c r="D179" t="s">
        <v>32</v>
      </c>
      <c r="E179">
        <v>1</v>
      </c>
      <c r="F179">
        <v>39817</v>
      </c>
      <c r="G179" s="10">
        <f t="shared" si="2"/>
        <v>39817</v>
      </c>
      <c r="H179" s="11" t="str">
        <f>VLOOKUP(VLOOKUP(C179,penjualan!B:C,2,0),pembeli!B:D,2,0)</f>
        <v>Zaki Maulana</v>
      </c>
    </row>
    <row r="180" spans="2:8" x14ac:dyDescent="0.35">
      <c r="B180">
        <v>177</v>
      </c>
      <c r="C180">
        <v>42</v>
      </c>
      <c r="D180" t="s">
        <v>35</v>
      </c>
      <c r="E180">
        <v>5</v>
      </c>
      <c r="F180">
        <v>11769</v>
      </c>
      <c r="G180" s="10">
        <f t="shared" si="2"/>
        <v>58845</v>
      </c>
      <c r="H180" s="11" t="str">
        <f>VLOOKUP(VLOOKUP(C180,penjualan!B:C,2,0),pembeli!B:D,2,0)</f>
        <v>Joko Susanto</v>
      </c>
    </row>
    <row r="181" spans="2:8" x14ac:dyDescent="0.35">
      <c r="B181">
        <v>178</v>
      </c>
      <c r="C181">
        <v>67</v>
      </c>
      <c r="D181" t="s">
        <v>80</v>
      </c>
      <c r="E181">
        <v>3</v>
      </c>
      <c r="F181">
        <v>21559</v>
      </c>
      <c r="G181" s="10">
        <f t="shared" si="2"/>
        <v>64677</v>
      </c>
      <c r="H181" s="11" t="str">
        <f>VLOOKUP(VLOOKUP(C181,penjualan!B:C,2,0),pembeli!B:D,2,0)</f>
        <v>Satria Wijaya</v>
      </c>
    </row>
    <row r="182" spans="2:8" x14ac:dyDescent="0.35">
      <c r="B182">
        <v>179</v>
      </c>
      <c r="C182">
        <v>33</v>
      </c>
      <c r="D182" t="s">
        <v>34</v>
      </c>
      <c r="E182">
        <v>1</v>
      </c>
      <c r="F182">
        <v>39661</v>
      </c>
      <c r="G182" s="10">
        <f t="shared" si="2"/>
        <v>39661</v>
      </c>
      <c r="H182" s="11" t="str">
        <f>VLOOKUP(VLOOKUP(C182,penjualan!B:C,2,0),pembeli!B:D,2,0)</f>
        <v>Kiki Amalia</v>
      </c>
    </row>
    <row r="183" spans="2:8" x14ac:dyDescent="0.35">
      <c r="B183">
        <v>180</v>
      </c>
      <c r="C183">
        <v>58</v>
      </c>
      <c r="D183" t="s">
        <v>79</v>
      </c>
      <c r="E183">
        <v>2</v>
      </c>
      <c r="F183">
        <v>29684</v>
      </c>
      <c r="G183" s="10">
        <f t="shared" si="2"/>
        <v>59368</v>
      </c>
      <c r="H183" s="11" t="str">
        <f>VLOOKUP(VLOOKUP(C183,penjualan!B:C,2,0),pembeli!B:D,2,0)</f>
        <v>Kiki Amalia</v>
      </c>
    </row>
    <row r="184" spans="2:8" x14ac:dyDescent="0.35">
      <c r="B184">
        <v>181</v>
      </c>
      <c r="C184">
        <v>36</v>
      </c>
      <c r="D184" t="s">
        <v>78</v>
      </c>
      <c r="E184">
        <v>5</v>
      </c>
      <c r="F184">
        <v>24935</v>
      </c>
      <c r="G184" s="10">
        <f t="shared" si="2"/>
        <v>124675</v>
      </c>
      <c r="H184" s="11" t="str">
        <f>VLOOKUP(VLOOKUP(C184,penjualan!B:C,2,0),pembeli!B:D,2,0)</f>
        <v>Eka Wulandari</v>
      </c>
    </row>
    <row r="185" spans="2:8" x14ac:dyDescent="0.35">
      <c r="B185">
        <v>182</v>
      </c>
      <c r="C185">
        <v>75</v>
      </c>
      <c r="D185" t="s">
        <v>36</v>
      </c>
      <c r="E185">
        <v>1</v>
      </c>
      <c r="F185">
        <v>19065</v>
      </c>
      <c r="G185" s="10">
        <f t="shared" si="2"/>
        <v>19065</v>
      </c>
      <c r="H185" s="11" t="str">
        <f>VLOOKUP(VLOOKUP(C185,penjualan!B:C,2,0),pembeli!B:D,2,0)</f>
        <v>Lala Handayani</v>
      </c>
    </row>
    <row r="186" spans="2:8" x14ac:dyDescent="0.35">
      <c r="B186">
        <v>183</v>
      </c>
      <c r="C186">
        <v>62</v>
      </c>
      <c r="D186" t="s">
        <v>78</v>
      </c>
      <c r="E186">
        <v>1</v>
      </c>
      <c r="F186">
        <v>17209</v>
      </c>
      <c r="G186" s="10">
        <f t="shared" si="2"/>
        <v>17209</v>
      </c>
      <c r="H186" s="11" t="str">
        <f>VLOOKUP(VLOOKUP(C186,penjualan!B:C,2,0),pembeli!B:D,2,0)</f>
        <v>Vina Anjani</v>
      </c>
    </row>
    <row r="187" spans="2:8" x14ac:dyDescent="0.35">
      <c r="B187">
        <v>184</v>
      </c>
      <c r="C187">
        <v>86</v>
      </c>
      <c r="D187" t="s">
        <v>35</v>
      </c>
      <c r="E187">
        <v>1</v>
      </c>
      <c r="F187">
        <v>15423</v>
      </c>
      <c r="G187" s="10">
        <f t="shared" si="2"/>
        <v>15423</v>
      </c>
      <c r="H187" s="11" t="str">
        <f>VLOOKUP(VLOOKUP(C187,penjualan!B:C,2,0),pembeli!B:D,2,0)</f>
        <v>Anita Prameswari</v>
      </c>
    </row>
    <row r="188" spans="2:8" x14ac:dyDescent="0.35">
      <c r="B188">
        <v>185</v>
      </c>
      <c r="C188">
        <v>11</v>
      </c>
      <c r="D188" t="s">
        <v>34</v>
      </c>
      <c r="E188">
        <v>2</v>
      </c>
      <c r="F188">
        <v>38979</v>
      </c>
      <c r="G188" s="10">
        <f t="shared" si="2"/>
        <v>77958</v>
      </c>
      <c r="H188" s="11" t="str">
        <f>VLOOKUP(VLOOKUP(C188,penjualan!B:C,2,0),pembeli!B:D,2,0)</f>
        <v>Dian Kurniawati</v>
      </c>
    </row>
    <row r="189" spans="2:8" x14ac:dyDescent="0.35">
      <c r="B189">
        <v>186</v>
      </c>
      <c r="C189">
        <v>42</v>
      </c>
      <c r="D189" t="s">
        <v>32</v>
      </c>
      <c r="E189">
        <v>2</v>
      </c>
      <c r="F189">
        <v>33698</v>
      </c>
      <c r="G189" s="10">
        <f t="shared" si="2"/>
        <v>67396</v>
      </c>
      <c r="H189" s="11" t="str">
        <f>VLOOKUP(VLOOKUP(C189,penjualan!B:C,2,0),pembeli!B:D,2,0)</f>
        <v>Joko Susanto</v>
      </c>
    </row>
    <row r="190" spans="2:8" x14ac:dyDescent="0.35">
      <c r="B190">
        <v>187</v>
      </c>
      <c r="C190">
        <v>87</v>
      </c>
      <c r="D190" t="s">
        <v>36</v>
      </c>
      <c r="E190">
        <v>2</v>
      </c>
      <c r="F190">
        <v>15128</v>
      </c>
      <c r="G190" s="10">
        <f t="shared" si="2"/>
        <v>30256</v>
      </c>
      <c r="H190" s="11" t="str">
        <f>VLOOKUP(VLOOKUP(C190,penjualan!B:C,2,0),pembeli!B:D,2,0)</f>
        <v>Putri Amelia</v>
      </c>
    </row>
    <row r="191" spans="2:8" x14ac:dyDescent="0.35">
      <c r="B191">
        <v>188</v>
      </c>
      <c r="C191">
        <v>19</v>
      </c>
      <c r="D191" t="s">
        <v>80</v>
      </c>
      <c r="E191">
        <v>5</v>
      </c>
      <c r="F191">
        <v>6877</v>
      </c>
      <c r="G191" s="10">
        <f t="shared" si="2"/>
        <v>34385</v>
      </c>
      <c r="H191" s="11" t="str">
        <f>VLOOKUP(VLOOKUP(C191,penjualan!B:C,2,0),pembeli!B:D,2,0)</f>
        <v>Eka Wulandari</v>
      </c>
    </row>
    <row r="192" spans="2:8" x14ac:dyDescent="0.35">
      <c r="B192">
        <v>189</v>
      </c>
      <c r="C192">
        <v>73</v>
      </c>
      <c r="D192" t="s">
        <v>35</v>
      </c>
      <c r="E192">
        <v>2</v>
      </c>
      <c r="F192">
        <v>10258</v>
      </c>
      <c r="G192" s="10">
        <f t="shared" si="2"/>
        <v>20516</v>
      </c>
      <c r="H192" s="11" t="str">
        <f>VLOOKUP(VLOOKUP(C192,penjualan!B:C,2,0),pembeli!B:D,2,0)</f>
        <v>Bayu Fadilah</v>
      </c>
    </row>
    <row r="193" spans="2:8" x14ac:dyDescent="0.35">
      <c r="B193">
        <v>190</v>
      </c>
      <c r="C193">
        <v>11</v>
      </c>
      <c r="D193" t="s">
        <v>36</v>
      </c>
      <c r="E193">
        <v>5</v>
      </c>
      <c r="F193">
        <v>11313</v>
      </c>
      <c r="G193" s="10">
        <f t="shared" si="2"/>
        <v>56565</v>
      </c>
      <c r="H193" s="11" t="str">
        <f>VLOOKUP(VLOOKUP(C193,penjualan!B:C,2,0),pembeli!B:D,2,0)</f>
        <v>Dian Kurniawati</v>
      </c>
    </row>
    <row r="194" spans="2:8" x14ac:dyDescent="0.35">
      <c r="B194">
        <v>191</v>
      </c>
      <c r="C194">
        <v>14</v>
      </c>
      <c r="D194" t="s">
        <v>33</v>
      </c>
      <c r="E194">
        <v>5</v>
      </c>
      <c r="F194">
        <v>28239</v>
      </c>
      <c r="G194" s="10">
        <f t="shared" si="2"/>
        <v>141195</v>
      </c>
      <c r="H194" s="11" t="str">
        <f>VLOOKUP(VLOOKUP(C194,penjualan!B:C,2,0),pembeli!B:D,2,0)</f>
        <v>Wahyu Hidayat</v>
      </c>
    </row>
    <row r="195" spans="2:8" x14ac:dyDescent="0.35">
      <c r="B195">
        <v>192</v>
      </c>
      <c r="C195">
        <v>58</v>
      </c>
      <c r="D195" t="s">
        <v>34</v>
      </c>
      <c r="E195">
        <v>4</v>
      </c>
      <c r="F195">
        <v>32193</v>
      </c>
      <c r="G195" s="10">
        <f t="shared" si="2"/>
        <v>128772</v>
      </c>
      <c r="H195" s="11" t="str">
        <f>VLOOKUP(VLOOKUP(C195,penjualan!B:C,2,0),pembeli!B:D,2,0)</f>
        <v>Kiki Amalia</v>
      </c>
    </row>
    <row r="196" spans="2:8" x14ac:dyDescent="0.35">
      <c r="B196">
        <v>193</v>
      </c>
      <c r="C196">
        <v>58</v>
      </c>
      <c r="D196" t="s">
        <v>32</v>
      </c>
      <c r="E196">
        <v>2</v>
      </c>
      <c r="F196">
        <v>15932</v>
      </c>
      <c r="G196" s="10">
        <f t="shared" si="2"/>
        <v>31864</v>
      </c>
      <c r="H196" s="11" t="str">
        <f>VLOOKUP(VLOOKUP(C196,penjualan!B:C,2,0),pembeli!B:D,2,0)</f>
        <v>Kiki Amalia</v>
      </c>
    </row>
    <row r="197" spans="2:8" x14ac:dyDescent="0.35">
      <c r="B197">
        <v>194</v>
      </c>
      <c r="C197">
        <v>65</v>
      </c>
      <c r="D197" t="s">
        <v>32</v>
      </c>
      <c r="E197">
        <v>4</v>
      </c>
      <c r="F197">
        <v>30284</v>
      </c>
      <c r="G197" s="10">
        <f t="shared" ref="G197:G260" si="3">E197*F197</f>
        <v>121136</v>
      </c>
      <c r="H197" s="11" t="str">
        <f>VLOOKUP(VLOOKUP(C197,penjualan!B:C,2,0),pembeli!B:D,2,0)</f>
        <v>Oka Pramana</v>
      </c>
    </row>
    <row r="198" spans="2:8" x14ac:dyDescent="0.35">
      <c r="B198">
        <v>195</v>
      </c>
      <c r="C198">
        <v>28</v>
      </c>
      <c r="D198" t="s">
        <v>34</v>
      </c>
      <c r="E198">
        <v>2</v>
      </c>
      <c r="F198">
        <v>10306</v>
      </c>
      <c r="G198" s="10">
        <f t="shared" si="3"/>
        <v>20612</v>
      </c>
      <c r="H198" s="11" t="str">
        <f>VLOOKUP(VLOOKUP(C198,penjualan!B:C,2,0),pembeli!B:D,2,0)</f>
        <v>Oka Pramana</v>
      </c>
    </row>
    <row r="199" spans="2:8" x14ac:dyDescent="0.35">
      <c r="B199">
        <v>196</v>
      </c>
      <c r="C199">
        <v>100</v>
      </c>
      <c r="D199" t="s">
        <v>80</v>
      </c>
      <c r="E199">
        <v>2</v>
      </c>
      <c r="F199">
        <v>30483</v>
      </c>
      <c r="G199" s="10">
        <f t="shared" si="3"/>
        <v>60966</v>
      </c>
      <c r="H199" s="11" t="str">
        <f>VLOOKUP(VLOOKUP(C199,penjualan!B:C,2,0),pembeli!B:D,2,0)</f>
        <v>Xenia Putri</v>
      </c>
    </row>
    <row r="200" spans="2:8" x14ac:dyDescent="0.35">
      <c r="B200">
        <v>197</v>
      </c>
      <c r="C200">
        <v>1</v>
      </c>
      <c r="D200" t="s">
        <v>78</v>
      </c>
      <c r="E200">
        <v>3</v>
      </c>
      <c r="F200">
        <v>18306</v>
      </c>
      <c r="G200" s="10">
        <f t="shared" si="3"/>
        <v>54918</v>
      </c>
      <c r="H200" s="11" t="str">
        <f>VLOOKUP(VLOOKUP(C200,penjualan!B:C,2,0),pembeli!B:D,2,0)</f>
        <v>Citra Lestari</v>
      </c>
    </row>
    <row r="201" spans="2:8" x14ac:dyDescent="0.35">
      <c r="B201">
        <v>198</v>
      </c>
      <c r="C201">
        <v>1</v>
      </c>
      <c r="D201" t="s">
        <v>32</v>
      </c>
      <c r="E201">
        <v>5</v>
      </c>
      <c r="F201">
        <v>23635</v>
      </c>
      <c r="G201" s="10">
        <f t="shared" si="3"/>
        <v>118175</v>
      </c>
      <c r="H201" s="11" t="str">
        <f>VLOOKUP(VLOOKUP(C201,penjualan!B:C,2,0),pembeli!B:D,2,0)</f>
        <v>Citra Lestari</v>
      </c>
    </row>
    <row r="202" spans="2:8" x14ac:dyDescent="0.35">
      <c r="B202">
        <v>199</v>
      </c>
      <c r="C202">
        <v>16</v>
      </c>
      <c r="D202" t="s">
        <v>35</v>
      </c>
      <c r="E202">
        <v>5</v>
      </c>
      <c r="F202">
        <v>35570</v>
      </c>
      <c r="G202" s="10">
        <f t="shared" si="3"/>
        <v>177850</v>
      </c>
      <c r="H202" s="11" t="str">
        <f>VLOOKUP(VLOOKUP(C202,penjualan!B:C,2,0),pembeli!B:D,2,0)</f>
        <v>Vina Anjani</v>
      </c>
    </row>
    <row r="203" spans="2:8" x14ac:dyDescent="0.35">
      <c r="B203">
        <v>200</v>
      </c>
      <c r="C203">
        <v>28</v>
      </c>
      <c r="D203" t="s">
        <v>34</v>
      </c>
      <c r="E203">
        <v>2</v>
      </c>
      <c r="F203">
        <v>25248</v>
      </c>
      <c r="G203" s="10">
        <f t="shared" si="3"/>
        <v>50496</v>
      </c>
      <c r="H203" s="11" t="str">
        <f>VLOOKUP(VLOOKUP(C203,penjualan!B:C,2,0),pembeli!B:D,2,0)</f>
        <v>Oka Pramana</v>
      </c>
    </row>
    <row r="204" spans="2:8" x14ac:dyDescent="0.35">
      <c r="B204">
        <v>201</v>
      </c>
      <c r="C204">
        <v>46</v>
      </c>
      <c r="D204" t="s">
        <v>34</v>
      </c>
      <c r="E204">
        <v>1</v>
      </c>
      <c r="F204">
        <v>25260</v>
      </c>
      <c r="G204" s="10">
        <f t="shared" si="3"/>
        <v>25260</v>
      </c>
      <c r="H204" s="11" t="str">
        <f>VLOOKUP(VLOOKUP(C204,penjualan!B:C,2,0),pembeli!B:D,2,0)</f>
        <v>Kiki Amalia</v>
      </c>
    </row>
    <row r="205" spans="2:8" x14ac:dyDescent="0.35">
      <c r="B205">
        <v>202</v>
      </c>
      <c r="C205">
        <v>75</v>
      </c>
      <c r="D205" t="s">
        <v>33</v>
      </c>
      <c r="E205">
        <v>5</v>
      </c>
      <c r="F205">
        <v>6034</v>
      </c>
      <c r="G205" s="10">
        <f t="shared" si="3"/>
        <v>30170</v>
      </c>
      <c r="H205" s="11" t="str">
        <f>VLOOKUP(VLOOKUP(C205,penjualan!B:C,2,0),pembeli!B:D,2,0)</f>
        <v>Lala Handayani</v>
      </c>
    </row>
    <row r="206" spans="2:8" x14ac:dyDescent="0.35">
      <c r="B206">
        <v>203</v>
      </c>
      <c r="C206">
        <v>31</v>
      </c>
      <c r="D206" t="s">
        <v>78</v>
      </c>
      <c r="E206">
        <v>2</v>
      </c>
      <c r="F206">
        <v>29805</v>
      </c>
      <c r="G206" s="10">
        <f t="shared" si="3"/>
        <v>59610</v>
      </c>
      <c r="H206" s="11" t="str">
        <f>VLOOKUP(VLOOKUP(C206,penjualan!B:C,2,0),pembeli!B:D,2,0)</f>
        <v>Lala Handayani</v>
      </c>
    </row>
    <row r="207" spans="2:8" x14ac:dyDescent="0.35">
      <c r="B207">
        <v>204</v>
      </c>
      <c r="C207">
        <v>33</v>
      </c>
      <c r="D207" t="s">
        <v>79</v>
      </c>
      <c r="E207">
        <v>5</v>
      </c>
      <c r="F207">
        <v>32594</v>
      </c>
      <c r="G207" s="10">
        <f t="shared" si="3"/>
        <v>162970</v>
      </c>
      <c r="H207" s="11" t="str">
        <f>VLOOKUP(VLOOKUP(C207,penjualan!B:C,2,0),pembeli!B:D,2,0)</f>
        <v>Kiki Amalia</v>
      </c>
    </row>
    <row r="208" spans="2:8" x14ac:dyDescent="0.35">
      <c r="B208">
        <v>205</v>
      </c>
      <c r="C208">
        <v>25</v>
      </c>
      <c r="D208" t="s">
        <v>32</v>
      </c>
      <c r="E208">
        <v>3</v>
      </c>
      <c r="F208">
        <v>22658</v>
      </c>
      <c r="G208" s="10">
        <f t="shared" si="3"/>
        <v>67974</v>
      </c>
      <c r="H208" s="11" t="str">
        <f>VLOOKUP(VLOOKUP(C208,penjualan!B:C,2,0),pembeli!B:D,2,0)</f>
        <v>Dian Kurniawati</v>
      </c>
    </row>
    <row r="209" spans="2:8" x14ac:dyDescent="0.35">
      <c r="B209">
        <v>206</v>
      </c>
      <c r="C209">
        <v>97</v>
      </c>
      <c r="D209" t="s">
        <v>33</v>
      </c>
      <c r="E209">
        <v>3</v>
      </c>
      <c r="F209">
        <v>25280</v>
      </c>
      <c r="G209" s="10">
        <f t="shared" si="3"/>
        <v>75840</v>
      </c>
      <c r="H209" s="11" t="str">
        <f>VLOOKUP(VLOOKUP(C209,penjualan!B:C,2,0),pembeli!B:D,2,0)</f>
        <v>Zaki Maulana</v>
      </c>
    </row>
    <row r="210" spans="2:8" x14ac:dyDescent="0.35">
      <c r="B210">
        <v>207</v>
      </c>
      <c r="C210">
        <v>87</v>
      </c>
      <c r="D210" t="s">
        <v>78</v>
      </c>
      <c r="E210">
        <v>1</v>
      </c>
      <c r="F210">
        <v>32936</v>
      </c>
      <c r="G210" s="10">
        <f t="shared" si="3"/>
        <v>32936</v>
      </c>
      <c r="H210" s="11" t="str">
        <f>VLOOKUP(VLOOKUP(C210,penjualan!B:C,2,0),pembeli!B:D,2,0)</f>
        <v>Putri Amelia</v>
      </c>
    </row>
    <row r="211" spans="2:8" x14ac:dyDescent="0.35">
      <c r="B211">
        <v>208</v>
      </c>
      <c r="C211">
        <v>37</v>
      </c>
      <c r="D211" t="s">
        <v>78</v>
      </c>
      <c r="E211">
        <v>5</v>
      </c>
      <c r="F211">
        <v>9327</v>
      </c>
      <c r="G211" s="10">
        <f t="shared" si="3"/>
        <v>46635</v>
      </c>
      <c r="H211" s="11" t="str">
        <f>VLOOKUP(VLOOKUP(C211,penjualan!B:C,2,0),pembeli!B:D,2,0)</f>
        <v>Kiki Amalia</v>
      </c>
    </row>
    <row r="212" spans="2:8" x14ac:dyDescent="0.35">
      <c r="B212">
        <v>209</v>
      </c>
      <c r="C212">
        <v>6</v>
      </c>
      <c r="D212" t="s">
        <v>34</v>
      </c>
      <c r="E212">
        <v>3</v>
      </c>
      <c r="F212">
        <v>37137</v>
      </c>
      <c r="G212" s="10">
        <f t="shared" si="3"/>
        <v>111411</v>
      </c>
      <c r="H212" s="11" t="str">
        <f>VLOOKUP(VLOOKUP(C212,penjualan!B:C,2,0),pembeli!B:D,2,0)</f>
        <v>Umar Faisal</v>
      </c>
    </row>
    <row r="213" spans="2:8" x14ac:dyDescent="0.35">
      <c r="B213">
        <v>210</v>
      </c>
      <c r="C213">
        <v>91</v>
      </c>
      <c r="D213" t="s">
        <v>78</v>
      </c>
      <c r="E213">
        <v>1</v>
      </c>
      <c r="F213">
        <v>20142</v>
      </c>
      <c r="G213" s="10">
        <f t="shared" si="3"/>
        <v>20142</v>
      </c>
      <c r="H213" s="11" t="str">
        <f>VLOOKUP(VLOOKUP(C213,penjualan!B:C,2,0),pembeli!B:D,2,0)</f>
        <v>Yoga Rahman</v>
      </c>
    </row>
    <row r="214" spans="2:8" x14ac:dyDescent="0.35">
      <c r="B214">
        <v>211</v>
      </c>
      <c r="C214">
        <v>44</v>
      </c>
      <c r="D214" t="s">
        <v>78</v>
      </c>
      <c r="E214">
        <v>3</v>
      </c>
      <c r="F214">
        <v>12251</v>
      </c>
      <c r="G214" s="10">
        <f t="shared" si="3"/>
        <v>36753</v>
      </c>
      <c r="H214" s="11" t="str">
        <f>VLOOKUP(VLOOKUP(C214,penjualan!B:C,2,0),pembeli!B:D,2,0)</f>
        <v>Dian Kurniawati</v>
      </c>
    </row>
    <row r="215" spans="2:8" x14ac:dyDescent="0.35">
      <c r="B215">
        <v>212</v>
      </c>
      <c r="C215">
        <v>91</v>
      </c>
      <c r="D215" t="s">
        <v>35</v>
      </c>
      <c r="E215">
        <v>3</v>
      </c>
      <c r="F215">
        <v>12917</v>
      </c>
      <c r="G215" s="10">
        <f t="shared" si="3"/>
        <v>38751</v>
      </c>
      <c r="H215" s="11" t="str">
        <f>VLOOKUP(VLOOKUP(C215,penjualan!B:C,2,0),pembeli!B:D,2,0)</f>
        <v>Yoga Rahman</v>
      </c>
    </row>
    <row r="216" spans="2:8" x14ac:dyDescent="0.35">
      <c r="B216">
        <v>213</v>
      </c>
      <c r="C216">
        <v>29</v>
      </c>
      <c r="D216" t="s">
        <v>79</v>
      </c>
      <c r="E216">
        <v>2</v>
      </c>
      <c r="F216">
        <v>13681</v>
      </c>
      <c r="G216" s="10">
        <f t="shared" si="3"/>
        <v>27362</v>
      </c>
      <c r="H216" s="11" t="str">
        <f>VLOOKUP(VLOOKUP(C216,penjualan!B:C,2,0),pembeli!B:D,2,0)</f>
        <v>Joko Susanto</v>
      </c>
    </row>
    <row r="217" spans="2:8" x14ac:dyDescent="0.35">
      <c r="B217">
        <v>214</v>
      </c>
      <c r="C217">
        <v>53</v>
      </c>
      <c r="D217" t="s">
        <v>36</v>
      </c>
      <c r="E217">
        <v>4</v>
      </c>
      <c r="F217">
        <v>35524</v>
      </c>
      <c r="G217" s="10">
        <f t="shared" si="3"/>
        <v>142096</v>
      </c>
      <c r="H217" s="11" t="str">
        <f>VLOOKUP(VLOOKUP(C217,penjualan!B:C,2,0),pembeli!B:D,2,0)</f>
        <v>Umar Faisal</v>
      </c>
    </row>
    <row r="218" spans="2:8" x14ac:dyDescent="0.35">
      <c r="B218">
        <v>215</v>
      </c>
      <c r="C218">
        <v>95</v>
      </c>
      <c r="D218" t="s">
        <v>34</v>
      </c>
      <c r="E218">
        <v>5</v>
      </c>
      <c r="F218">
        <v>18409</v>
      </c>
      <c r="G218" s="10">
        <f t="shared" si="3"/>
        <v>92045</v>
      </c>
      <c r="H218" s="11" t="str">
        <f>VLOOKUP(VLOOKUP(C218,penjualan!B:C,2,0),pembeli!B:D,2,0)</f>
        <v>Satria Wijaya</v>
      </c>
    </row>
    <row r="219" spans="2:8" x14ac:dyDescent="0.35">
      <c r="B219">
        <v>216</v>
      </c>
      <c r="C219">
        <v>96</v>
      </c>
      <c r="D219" t="s">
        <v>78</v>
      </c>
      <c r="E219">
        <v>3</v>
      </c>
      <c r="F219">
        <v>33870</v>
      </c>
      <c r="G219" s="10">
        <f t="shared" si="3"/>
        <v>101610</v>
      </c>
      <c r="H219" s="11" t="str">
        <f>VLOOKUP(VLOOKUP(C219,penjualan!B:C,2,0),pembeli!B:D,2,0)</f>
        <v>Lala Handayani</v>
      </c>
    </row>
    <row r="220" spans="2:8" x14ac:dyDescent="0.35">
      <c r="B220">
        <v>217</v>
      </c>
      <c r="C220">
        <v>4</v>
      </c>
      <c r="D220" t="s">
        <v>78</v>
      </c>
      <c r="E220">
        <v>5</v>
      </c>
      <c r="F220">
        <v>19686</v>
      </c>
      <c r="G220" s="10">
        <f t="shared" si="3"/>
        <v>98430</v>
      </c>
      <c r="H220" s="11" t="str">
        <f>VLOOKUP(VLOOKUP(C220,penjualan!B:C,2,0),pembeli!B:D,2,0)</f>
        <v>Deni Prasetyo</v>
      </c>
    </row>
    <row r="221" spans="2:8" x14ac:dyDescent="0.35">
      <c r="B221">
        <v>218</v>
      </c>
      <c r="C221">
        <v>23</v>
      </c>
      <c r="D221" t="s">
        <v>34</v>
      </c>
      <c r="E221">
        <v>1</v>
      </c>
      <c r="F221">
        <v>30243</v>
      </c>
      <c r="G221" s="10">
        <f t="shared" si="3"/>
        <v>30243</v>
      </c>
      <c r="H221" s="11" t="str">
        <f>VLOOKUP(VLOOKUP(C221,penjualan!B:C,2,0),pembeli!B:D,2,0)</f>
        <v>Wahyu Hidayat</v>
      </c>
    </row>
    <row r="222" spans="2:8" x14ac:dyDescent="0.35">
      <c r="B222">
        <v>219</v>
      </c>
      <c r="C222">
        <v>21</v>
      </c>
      <c r="D222" t="s">
        <v>33</v>
      </c>
      <c r="E222">
        <v>1</v>
      </c>
      <c r="F222">
        <v>35659</v>
      </c>
      <c r="G222" s="10">
        <f t="shared" si="3"/>
        <v>35659</v>
      </c>
      <c r="H222" s="11" t="str">
        <f>VLOOKUP(VLOOKUP(C222,penjualan!B:C,2,0),pembeli!B:D,2,0)</f>
        <v>Tiara Anggraini</v>
      </c>
    </row>
    <row r="223" spans="2:8" x14ac:dyDescent="0.35">
      <c r="B223">
        <v>220</v>
      </c>
      <c r="C223">
        <v>77</v>
      </c>
      <c r="D223" t="s">
        <v>79</v>
      </c>
      <c r="E223">
        <v>1</v>
      </c>
      <c r="F223">
        <v>12969</v>
      </c>
      <c r="G223" s="10">
        <f t="shared" si="3"/>
        <v>12969</v>
      </c>
      <c r="H223" s="11" t="str">
        <f>VLOOKUP(VLOOKUP(C223,penjualan!B:C,2,0),pembeli!B:D,2,0)</f>
        <v>Zaki Maulana</v>
      </c>
    </row>
    <row r="224" spans="2:8" x14ac:dyDescent="0.35">
      <c r="B224">
        <v>221</v>
      </c>
      <c r="C224">
        <v>91</v>
      </c>
      <c r="D224" t="s">
        <v>35</v>
      </c>
      <c r="E224">
        <v>2</v>
      </c>
      <c r="F224">
        <v>21658</v>
      </c>
      <c r="G224" s="10">
        <f t="shared" si="3"/>
        <v>43316</v>
      </c>
      <c r="H224" s="11" t="str">
        <f>VLOOKUP(VLOOKUP(C224,penjualan!B:C,2,0),pembeli!B:D,2,0)</f>
        <v>Yoga Rahman</v>
      </c>
    </row>
    <row r="225" spans="2:8" x14ac:dyDescent="0.35">
      <c r="B225">
        <v>222</v>
      </c>
      <c r="C225">
        <v>87</v>
      </c>
      <c r="D225" t="s">
        <v>35</v>
      </c>
      <c r="E225">
        <v>5</v>
      </c>
      <c r="F225">
        <v>23154</v>
      </c>
      <c r="G225" s="10">
        <f t="shared" si="3"/>
        <v>115770</v>
      </c>
      <c r="H225" s="11" t="str">
        <f>VLOOKUP(VLOOKUP(C225,penjualan!B:C,2,0),pembeli!B:D,2,0)</f>
        <v>Putri Amelia</v>
      </c>
    </row>
    <row r="226" spans="2:8" x14ac:dyDescent="0.35">
      <c r="B226">
        <v>223</v>
      </c>
      <c r="C226">
        <v>90</v>
      </c>
      <c r="D226" t="s">
        <v>36</v>
      </c>
      <c r="E226">
        <v>3</v>
      </c>
      <c r="F226">
        <v>12715</v>
      </c>
      <c r="G226" s="10">
        <f t="shared" si="3"/>
        <v>38145</v>
      </c>
      <c r="H226" s="11" t="str">
        <f>VLOOKUP(VLOOKUP(C226,penjualan!B:C,2,0),pembeli!B:D,2,0)</f>
        <v>Yoga Rahman</v>
      </c>
    </row>
    <row r="227" spans="2:8" x14ac:dyDescent="0.35">
      <c r="B227">
        <v>224</v>
      </c>
      <c r="C227">
        <v>37</v>
      </c>
      <c r="D227" t="s">
        <v>34</v>
      </c>
      <c r="E227">
        <v>4</v>
      </c>
      <c r="F227">
        <v>28538</v>
      </c>
      <c r="G227" s="10">
        <f t="shared" si="3"/>
        <v>114152</v>
      </c>
      <c r="H227" s="11" t="str">
        <f>VLOOKUP(VLOOKUP(C227,penjualan!B:C,2,0),pembeli!B:D,2,0)</f>
        <v>Kiki Amalia</v>
      </c>
    </row>
    <row r="228" spans="2:8" x14ac:dyDescent="0.35">
      <c r="B228">
        <v>225</v>
      </c>
      <c r="C228">
        <v>47</v>
      </c>
      <c r="D228" t="s">
        <v>36</v>
      </c>
      <c r="E228">
        <v>3</v>
      </c>
      <c r="F228">
        <v>11034</v>
      </c>
      <c r="G228" s="10">
        <f t="shared" si="3"/>
        <v>33102</v>
      </c>
      <c r="H228" s="11" t="str">
        <f>VLOOKUP(VLOOKUP(C228,penjualan!B:C,2,0),pembeli!B:D,2,0)</f>
        <v>Deni Prasetyo</v>
      </c>
    </row>
    <row r="229" spans="2:8" x14ac:dyDescent="0.35">
      <c r="B229">
        <v>226</v>
      </c>
      <c r="C229">
        <v>89</v>
      </c>
      <c r="D229" t="s">
        <v>79</v>
      </c>
      <c r="E229">
        <v>2</v>
      </c>
      <c r="F229">
        <v>20700</v>
      </c>
      <c r="G229" s="10">
        <f t="shared" si="3"/>
        <v>41400</v>
      </c>
      <c r="H229" s="11" t="str">
        <f>VLOOKUP(VLOOKUP(C229,penjualan!B:C,2,0),pembeli!B:D,2,0)</f>
        <v>Zaki Maulana</v>
      </c>
    </row>
    <row r="230" spans="2:8" x14ac:dyDescent="0.35">
      <c r="B230">
        <v>227</v>
      </c>
      <c r="C230">
        <v>27</v>
      </c>
      <c r="D230" t="s">
        <v>33</v>
      </c>
      <c r="E230">
        <v>1</v>
      </c>
      <c r="F230">
        <v>38669</v>
      </c>
      <c r="G230" s="10">
        <f t="shared" si="3"/>
        <v>38669</v>
      </c>
      <c r="H230" s="11" t="str">
        <f>VLOOKUP(VLOOKUP(C230,penjualan!B:C,2,0),pembeli!B:D,2,0)</f>
        <v>Oka Pramana</v>
      </c>
    </row>
    <row r="231" spans="2:8" x14ac:dyDescent="0.35">
      <c r="B231">
        <v>228</v>
      </c>
      <c r="C231">
        <v>77</v>
      </c>
      <c r="D231" t="s">
        <v>32</v>
      </c>
      <c r="E231">
        <v>4</v>
      </c>
      <c r="F231">
        <v>8320</v>
      </c>
      <c r="G231" s="10">
        <f t="shared" si="3"/>
        <v>33280</v>
      </c>
      <c r="H231" s="11" t="str">
        <f>VLOOKUP(VLOOKUP(C231,penjualan!B:C,2,0),pembeli!B:D,2,0)</f>
        <v>Zaki Maulana</v>
      </c>
    </row>
    <row r="232" spans="2:8" x14ac:dyDescent="0.35">
      <c r="B232">
        <v>229</v>
      </c>
      <c r="C232">
        <v>70</v>
      </c>
      <c r="D232" t="s">
        <v>32</v>
      </c>
      <c r="E232">
        <v>5</v>
      </c>
      <c r="F232">
        <v>36275</v>
      </c>
      <c r="G232" s="10">
        <f t="shared" si="3"/>
        <v>181375</v>
      </c>
      <c r="H232" s="11" t="str">
        <f>VLOOKUP(VLOOKUP(C232,penjualan!B:C,2,0),pembeli!B:D,2,0)</f>
        <v>Hari Setiawan</v>
      </c>
    </row>
    <row r="233" spans="2:8" x14ac:dyDescent="0.35">
      <c r="B233">
        <v>230</v>
      </c>
      <c r="C233">
        <v>23</v>
      </c>
      <c r="D233" t="s">
        <v>35</v>
      </c>
      <c r="E233">
        <v>3</v>
      </c>
      <c r="F233">
        <v>26264</v>
      </c>
      <c r="G233" s="10">
        <f t="shared" si="3"/>
        <v>78792</v>
      </c>
      <c r="H233" s="11" t="str">
        <f>VLOOKUP(VLOOKUP(C233,penjualan!B:C,2,0),pembeli!B:D,2,0)</f>
        <v>Wahyu Hidayat</v>
      </c>
    </row>
    <row r="234" spans="2:8" x14ac:dyDescent="0.35">
      <c r="B234">
        <v>231</v>
      </c>
      <c r="C234">
        <v>25</v>
      </c>
      <c r="D234" t="s">
        <v>32</v>
      </c>
      <c r="E234">
        <v>3</v>
      </c>
      <c r="F234">
        <v>29325</v>
      </c>
      <c r="G234" s="10">
        <f t="shared" si="3"/>
        <v>87975</v>
      </c>
      <c r="H234" s="11" t="str">
        <f>VLOOKUP(VLOOKUP(C234,penjualan!B:C,2,0),pembeli!B:D,2,0)</f>
        <v>Dian Kurniawati</v>
      </c>
    </row>
    <row r="235" spans="2:8" x14ac:dyDescent="0.35">
      <c r="B235">
        <v>232</v>
      </c>
      <c r="C235">
        <v>3</v>
      </c>
      <c r="D235" t="s">
        <v>35</v>
      </c>
      <c r="E235">
        <v>2</v>
      </c>
      <c r="F235">
        <v>5441</v>
      </c>
      <c r="G235" s="10">
        <f t="shared" si="3"/>
        <v>10882</v>
      </c>
      <c r="H235" s="11" t="str">
        <f>VLOOKUP(VLOOKUP(C235,penjualan!B:C,2,0),pembeli!B:D,2,0)</f>
        <v>Maman Ramdan</v>
      </c>
    </row>
    <row r="236" spans="2:8" x14ac:dyDescent="0.35">
      <c r="B236">
        <v>233</v>
      </c>
      <c r="C236">
        <v>58</v>
      </c>
      <c r="D236" t="s">
        <v>35</v>
      </c>
      <c r="E236">
        <v>4</v>
      </c>
      <c r="F236">
        <v>5911</v>
      </c>
      <c r="G236" s="10">
        <f t="shared" si="3"/>
        <v>23644</v>
      </c>
      <c r="H236" s="11" t="str">
        <f>VLOOKUP(VLOOKUP(C236,penjualan!B:C,2,0),pembeli!B:D,2,0)</f>
        <v>Kiki Amalia</v>
      </c>
    </row>
    <row r="237" spans="2:8" x14ac:dyDescent="0.35">
      <c r="B237">
        <v>234</v>
      </c>
      <c r="C237">
        <v>13</v>
      </c>
      <c r="D237" t="s">
        <v>34</v>
      </c>
      <c r="E237">
        <v>2</v>
      </c>
      <c r="F237">
        <v>36873</v>
      </c>
      <c r="G237" s="10">
        <f t="shared" si="3"/>
        <v>73746</v>
      </c>
      <c r="H237" s="11" t="str">
        <f>VLOOKUP(VLOOKUP(C237,penjualan!B:C,2,0),pembeli!B:D,2,0)</f>
        <v>Putri Amelia</v>
      </c>
    </row>
    <row r="238" spans="2:8" x14ac:dyDescent="0.35">
      <c r="B238">
        <v>235</v>
      </c>
      <c r="C238">
        <v>77</v>
      </c>
      <c r="D238" t="s">
        <v>78</v>
      </c>
      <c r="E238">
        <v>1</v>
      </c>
      <c r="F238">
        <v>19660</v>
      </c>
      <c r="G238" s="10">
        <f t="shared" si="3"/>
        <v>19660</v>
      </c>
      <c r="H238" s="11" t="str">
        <f>VLOOKUP(VLOOKUP(C238,penjualan!B:C,2,0),pembeli!B:D,2,0)</f>
        <v>Zaki Maulana</v>
      </c>
    </row>
    <row r="239" spans="2:8" x14ac:dyDescent="0.35">
      <c r="B239">
        <v>236</v>
      </c>
      <c r="C239">
        <v>14</v>
      </c>
      <c r="D239" t="s">
        <v>80</v>
      </c>
      <c r="E239">
        <v>5</v>
      </c>
      <c r="F239">
        <v>5497</v>
      </c>
      <c r="G239" s="10">
        <f t="shared" si="3"/>
        <v>27485</v>
      </c>
      <c r="H239" s="11" t="str">
        <f>VLOOKUP(VLOOKUP(C239,penjualan!B:C,2,0),pembeli!B:D,2,0)</f>
        <v>Wahyu Hidayat</v>
      </c>
    </row>
    <row r="240" spans="2:8" x14ac:dyDescent="0.35">
      <c r="B240">
        <v>237</v>
      </c>
      <c r="C240">
        <v>78</v>
      </c>
      <c r="D240" t="s">
        <v>78</v>
      </c>
      <c r="E240">
        <v>5</v>
      </c>
      <c r="F240">
        <v>7354</v>
      </c>
      <c r="G240" s="10">
        <f t="shared" si="3"/>
        <v>36770</v>
      </c>
      <c r="H240" s="11" t="str">
        <f>VLOOKUP(VLOOKUP(C240,penjualan!B:C,2,0),pembeli!B:D,2,0)</f>
        <v>Rani Kartika</v>
      </c>
    </row>
    <row r="241" spans="2:8" x14ac:dyDescent="0.35">
      <c r="B241">
        <v>238</v>
      </c>
      <c r="C241">
        <v>4</v>
      </c>
      <c r="D241" t="s">
        <v>79</v>
      </c>
      <c r="E241">
        <v>1</v>
      </c>
      <c r="F241">
        <v>20750</v>
      </c>
      <c r="G241" s="10">
        <f t="shared" si="3"/>
        <v>20750</v>
      </c>
      <c r="H241" s="11" t="str">
        <f>VLOOKUP(VLOOKUP(C241,penjualan!B:C,2,0),pembeli!B:D,2,0)</f>
        <v>Deni Prasetyo</v>
      </c>
    </row>
    <row r="242" spans="2:8" x14ac:dyDescent="0.35">
      <c r="B242">
        <v>239</v>
      </c>
      <c r="C242">
        <v>48</v>
      </c>
      <c r="D242" t="s">
        <v>79</v>
      </c>
      <c r="E242">
        <v>1</v>
      </c>
      <c r="F242">
        <v>14740</v>
      </c>
      <c r="G242" s="10">
        <f t="shared" si="3"/>
        <v>14740</v>
      </c>
      <c r="H242" s="11" t="str">
        <f>VLOOKUP(VLOOKUP(C242,penjualan!B:C,2,0),pembeli!B:D,2,0)</f>
        <v>Dian Kurniawati</v>
      </c>
    </row>
    <row r="243" spans="2:8" x14ac:dyDescent="0.35">
      <c r="B243">
        <v>240</v>
      </c>
      <c r="C243">
        <v>82</v>
      </c>
      <c r="D243" t="s">
        <v>36</v>
      </c>
      <c r="E243">
        <v>4</v>
      </c>
      <c r="F243">
        <v>18725</v>
      </c>
      <c r="G243" s="10">
        <f t="shared" si="3"/>
        <v>74900</v>
      </c>
      <c r="H243" s="11" t="str">
        <f>VLOOKUP(VLOOKUP(C243,penjualan!B:C,2,0),pembeli!B:D,2,0)</f>
        <v>Xenia Putri</v>
      </c>
    </row>
    <row r="244" spans="2:8" x14ac:dyDescent="0.35">
      <c r="B244">
        <v>241</v>
      </c>
      <c r="C244">
        <v>67</v>
      </c>
      <c r="D244" t="s">
        <v>79</v>
      </c>
      <c r="E244">
        <v>2</v>
      </c>
      <c r="F244">
        <v>39152</v>
      </c>
      <c r="G244" s="10">
        <f t="shared" si="3"/>
        <v>78304</v>
      </c>
      <c r="H244" s="11" t="str">
        <f>VLOOKUP(VLOOKUP(C244,penjualan!B:C,2,0),pembeli!B:D,2,0)</f>
        <v>Satria Wijaya</v>
      </c>
    </row>
    <row r="245" spans="2:8" x14ac:dyDescent="0.35">
      <c r="B245">
        <v>242</v>
      </c>
      <c r="C245">
        <v>27</v>
      </c>
      <c r="D245" t="s">
        <v>36</v>
      </c>
      <c r="E245">
        <v>2</v>
      </c>
      <c r="F245">
        <v>36011</v>
      </c>
      <c r="G245" s="10">
        <f t="shared" si="3"/>
        <v>72022</v>
      </c>
      <c r="H245" s="11" t="str">
        <f>VLOOKUP(VLOOKUP(C245,penjualan!B:C,2,0),pembeli!B:D,2,0)</f>
        <v>Oka Pramana</v>
      </c>
    </row>
    <row r="246" spans="2:8" x14ac:dyDescent="0.35">
      <c r="B246">
        <v>243</v>
      </c>
      <c r="C246">
        <v>17</v>
      </c>
      <c r="D246" t="s">
        <v>36</v>
      </c>
      <c r="E246">
        <v>1</v>
      </c>
      <c r="F246">
        <v>20827</v>
      </c>
      <c r="G246" s="10">
        <f t="shared" si="3"/>
        <v>20827</v>
      </c>
      <c r="H246" s="11" t="str">
        <f>VLOOKUP(VLOOKUP(C246,penjualan!B:C,2,0),pembeli!B:D,2,0)</f>
        <v>Anita Prameswari</v>
      </c>
    </row>
    <row r="247" spans="2:8" x14ac:dyDescent="0.35">
      <c r="B247">
        <v>244</v>
      </c>
      <c r="C247">
        <v>58</v>
      </c>
      <c r="D247" t="s">
        <v>33</v>
      </c>
      <c r="E247">
        <v>5</v>
      </c>
      <c r="F247">
        <v>9829</v>
      </c>
      <c r="G247" s="10">
        <f t="shared" si="3"/>
        <v>49145</v>
      </c>
      <c r="H247" s="11" t="str">
        <f>VLOOKUP(VLOOKUP(C247,penjualan!B:C,2,0),pembeli!B:D,2,0)</f>
        <v>Kiki Amalia</v>
      </c>
    </row>
    <row r="248" spans="2:8" x14ac:dyDescent="0.35">
      <c r="B248">
        <v>245</v>
      </c>
      <c r="C248">
        <v>8</v>
      </c>
      <c r="D248" t="s">
        <v>79</v>
      </c>
      <c r="E248">
        <v>2</v>
      </c>
      <c r="F248">
        <v>9033</v>
      </c>
      <c r="G248" s="10">
        <f t="shared" si="3"/>
        <v>18066</v>
      </c>
      <c r="H248" s="11" t="str">
        <f>VLOOKUP(VLOOKUP(C248,penjualan!B:C,2,0),pembeli!B:D,2,0)</f>
        <v>Yoga Rahman</v>
      </c>
    </row>
    <row r="249" spans="2:8" x14ac:dyDescent="0.35">
      <c r="B249">
        <v>246</v>
      </c>
      <c r="C249">
        <v>23</v>
      </c>
      <c r="D249" t="s">
        <v>78</v>
      </c>
      <c r="E249">
        <v>3</v>
      </c>
      <c r="F249">
        <v>23590</v>
      </c>
      <c r="G249" s="10">
        <f t="shared" si="3"/>
        <v>70770</v>
      </c>
      <c r="H249" s="11" t="str">
        <f>VLOOKUP(VLOOKUP(C249,penjualan!B:C,2,0),pembeli!B:D,2,0)</f>
        <v>Wahyu Hidayat</v>
      </c>
    </row>
    <row r="250" spans="2:8" x14ac:dyDescent="0.35">
      <c r="B250">
        <v>247</v>
      </c>
      <c r="C250">
        <v>43</v>
      </c>
      <c r="D250" t="s">
        <v>32</v>
      </c>
      <c r="E250">
        <v>2</v>
      </c>
      <c r="F250">
        <v>30685</v>
      </c>
      <c r="G250" s="10">
        <f t="shared" si="3"/>
        <v>61370</v>
      </c>
      <c r="H250" s="11" t="str">
        <f>VLOOKUP(VLOOKUP(C250,penjualan!B:C,2,0),pembeli!B:D,2,0)</f>
        <v>Cahya Rahayu</v>
      </c>
    </row>
    <row r="251" spans="2:8" x14ac:dyDescent="0.35">
      <c r="B251">
        <v>248</v>
      </c>
      <c r="C251">
        <v>93</v>
      </c>
      <c r="D251" t="s">
        <v>32</v>
      </c>
      <c r="E251">
        <v>3</v>
      </c>
      <c r="F251">
        <v>21543</v>
      </c>
      <c r="G251" s="10">
        <f t="shared" si="3"/>
        <v>64629</v>
      </c>
      <c r="H251" s="11" t="str">
        <f>VLOOKUP(VLOOKUP(C251,penjualan!B:C,2,0),pembeli!B:D,2,0)</f>
        <v>Andi Pratama</v>
      </c>
    </row>
    <row r="252" spans="2:8" x14ac:dyDescent="0.35">
      <c r="B252">
        <v>249</v>
      </c>
      <c r="C252">
        <v>71</v>
      </c>
      <c r="D252" t="s">
        <v>80</v>
      </c>
      <c r="E252">
        <v>4</v>
      </c>
      <c r="F252">
        <v>16511</v>
      </c>
      <c r="G252" s="10">
        <f t="shared" si="3"/>
        <v>66044</v>
      </c>
      <c r="H252" s="11" t="str">
        <f>VLOOKUP(VLOOKUP(C252,penjualan!B:C,2,0),pembeli!B:D,2,0)</f>
        <v>Umar Faisal</v>
      </c>
    </row>
    <row r="253" spans="2:8" x14ac:dyDescent="0.35">
      <c r="B253">
        <v>250</v>
      </c>
      <c r="C253">
        <v>52</v>
      </c>
      <c r="D253" t="s">
        <v>79</v>
      </c>
      <c r="E253">
        <v>5</v>
      </c>
      <c r="F253">
        <v>21971</v>
      </c>
      <c r="G253" s="10">
        <f t="shared" si="3"/>
        <v>109855</v>
      </c>
      <c r="H253" s="11" t="str">
        <f>VLOOKUP(VLOOKUP(C253,penjualan!B:C,2,0),pembeli!B:D,2,0)</f>
        <v>Andi Pratama</v>
      </c>
    </row>
    <row r="254" spans="2:8" x14ac:dyDescent="0.35">
      <c r="B254">
        <v>251</v>
      </c>
      <c r="C254">
        <v>18</v>
      </c>
      <c r="D254" t="s">
        <v>34</v>
      </c>
      <c r="E254">
        <v>3</v>
      </c>
      <c r="F254">
        <v>15243</v>
      </c>
      <c r="G254" s="10">
        <f t="shared" si="3"/>
        <v>45729</v>
      </c>
      <c r="H254" s="11" t="str">
        <f>VLOOKUP(VLOOKUP(C254,penjualan!B:C,2,0),pembeli!B:D,2,0)</f>
        <v>Rani Kartika</v>
      </c>
    </row>
    <row r="255" spans="2:8" x14ac:dyDescent="0.35">
      <c r="B255">
        <v>252</v>
      </c>
      <c r="C255">
        <v>3</v>
      </c>
      <c r="D255" t="s">
        <v>34</v>
      </c>
      <c r="E255">
        <v>3</v>
      </c>
      <c r="F255">
        <v>19813</v>
      </c>
      <c r="G255" s="10">
        <f t="shared" si="3"/>
        <v>59439</v>
      </c>
      <c r="H255" s="11" t="str">
        <f>VLOOKUP(VLOOKUP(C255,penjualan!B:C,2,0),pembeli!B:D,2,0)</f>
        <v>Maman Ramdan</v>
      </c>
    </row>
    <row r="256" spans="2:8" x14ac:dyDescent="0.35">
      <c r="B256">
        <v>253</v>
      </c>
      <c r="C256">
        <v>65</v>
      </c>
      <c r="D256" t="s">
        <v>80</v>
      </c>
      <c r="E256">
        <v>1</v>
      </c>
      <c r="F256">
        <v>16150</v>
      </c>
      <c r="G256" s="10">
        <f t="shared" si="3"/>
        <v>16150</v>
      </c>
      <c r="H256" s="11" t="str">
        <f>VLOOKUP(VLOOKUP(C256,penjualan!B:C,2,0),pembeli!B:D,2,0)</f>
        <v>Oka Pramana</v>
      </c>
    </row>
    <row r="257" spans="2:8" x14ac:dyDescent="0.35">
      <c r="B257">
        <v>254</v>
      </c>
      <c r="C257">
        <v>35</v>
      </c>
      <c r="D257" t="s">
        <v>80</v>
      </c>
      <c r="E257">
        <v>2</v>
      </c>
      <c r="F257">
        <v>20108</v>
      </c>
      <c r="G257" s="10">
        <f t="shared" si="3"/>
        <v>40216</v>
      </c>
      <c r="H257" s="11" t="str">
        <f>VLOOKUP(VLOOKUP(C257,penjualan!B:C,2,0),pembeli!B:D,2,0)</f>
        <v>Bayu Fadilah</v>
      </c>
    </row>
    <row r="258" spans="2:8" x14ac:dyDescent="0.35">
      <c r="B258">
        <v>255</v>
      </c>
      <c r="C258">
        <v>12</v>
      </c>
      <c r="D258" t="s">
        <v>36</v>
      </c>
      <c r="E258">
        <v>1</v>
      </c>
      <c r="F258">
        <v>29490</v>
      </c>
      <c r="G258" s="10">
        <f t="shared" si="3"/>
        <v>29490</v>
      </c>
      <c r="H258" s="11" t="str">
        <f>VLOOKUP(VLOOKUP(C258,penjualan!B:C,2,0),pembeli!B:D,2,0)</f>
        <v>Gita Ramadhani</v>
      </c>
    </row>
    <row r="259" spans="2:8" x14ac:dyDescent="0.35">
      <c r="B259">
        <v>256</v>
      </c>
      <c r="C259">
        <v>8</v>
      </c>
      <c r="D259" t="s">
        <v>32</v>
      </c>
      <c r="E259">
        <v>2</v>
      </c>
      <c r="F259">
        <v>16903</v>
      </c>
      <c r="G259" s="10">
        <f t="shared" si="3"/>
        <v>33806</v>
      </c>
      <c r="H259" s="11" t="str">
        <f>VLOOKUP(VLOOKUP(C259,penjualan!B:C,2,0),pembeli!B:D,2,0)</f>
        <v>Yoga Rahman</v>
      </c>
    </row>
    <row r="260" spans="2:8" x14ac:dyDescent="0.35">
      <c r="B260">
        <v>257</v>
      </c>
      <c r="C260">
        <v>54</v>
      </c>
      <c r="D260" t="s">
        <v>36</v>
      </c>
      <c r="E260">
        <v>1</v>
      </c>
      <c r="F260">
        <v>26630</v>
      </c>
      <c r="G260" s="10">
        <f t="shared" si="3"/>
        <v>26630</v>
      </c>
      <c r="H260" s="11" t="str">
        <f>VLOOKUP(VLOOKUP(C260,penjualan!B:C,2,0),pembeli!B:D,2,0)</f>
        <v>Zaki Maulana</v>
      </c>
    </row>
    <row r="261" spans="2:8" x14ac:dyDescent="0.35">
      <c r="B261">
        <v>258</v>
      </c>
      <c r="C261">
        <v>92</v>
      </c>
      <c r="D261" t="s">
        <v>32</v>
      </c>
      <c r="E261">
        <v>1</v>
      </c>
      <c r="F261">
        <v>5919</v>
      </c>
      <c r="G261" s="10">
        <f t="shared" ref="G261:G303" si="4">E261*F261</f>
        <v>5919</v>
      </c>
      <c r="H261" s="11" t="str">
        <f>VLOOKUP(VLOOKUP(C261,penjualan!B:C,2,0),pembeli!B:D,2,0)</f>
        <v>Gita Ramadhani</v>
      </c>
    </row>
    <row r="262" spans="2:8" x14ac:dyDescent="0.35">
      <c r="B262">
        <v>259</v>
      </c>
      <c r="C262">
        <v>100</v>
      </c>
      <c r="D262" t="s">
        <v>79</v>
      </c>
      <c r="E262">
        <v>4</v>
      </c>
      <c r="F262">
        <v>34005</v>
      </c>
      <c r="G262" s="10">
        <f t="shared" si="4"/>
        <v>136020</v>
      </c>
      <c r="H262" s="11" t="str">
        <f>VLOOKUP(VLOOKUP(C262,penjualan!B:C,2,0),pembeli!B:D,2,0)</f>
        <v>Xenia Putri</v>
      </c>
    </row>
    <row r="263" spans="2:8" x14ac:dyDescent="0.35">
      <c r="B263">
        <v>260</v>
      </c>
      <c r="C263">
        <v>63</v>
      </c>
      <c r="D263" t="s">
        <v>79</v>
      </c>
      <c r="E263">
        <v>2</v>
      </c>
      <c r="F263">
        <v>15276</v>
      </c>
      <c r="G263" s="10">
        <f t="shared" si="4"/>
        <v>30552</v>
      </c>
      <c r="H263" s="11" t="str">
        <f>VLOOKUP(VLOOKUP(C263,penjualan!B:C,2,0),pembeli!B:D,2,0)</f>
        <v>Fajar Nugroho</v>
      </c>
    </row>
    <row r="264" spans="2:8" x14ac:dyDescent="0.35">
      <c r="B264">
        <v>261</v>
      </c>
      <c r="C264">
        <v>78</v>
      </c>
      <c r="D264" t="s">
        <v>34</v>
      </c>
      <c r="E264">
        <v>1</v>
      </c>
      <c r="F264">
        <v>31770</v>
      </c>
      <c r="G264" s="10">
        <f t="shared" si="4"/>
        <v>31770</v>
      </c>
      <c r="H264" s="11" t="str">
        <f>VLOOKUP(VLOOKUP(C264,penjualan!B:C,2,0),pembeli!B:D,2,0)</f>
        <v>Rani Kartika</v>
      </c>
    </row>
    <row r="265" spans="2:8" x14ac:dyDescent="0.35">
      <c r="B265">
        <v>262</v>
      </c>
      <c r="C265">
        <v>11</v>
      </c>
      <c r="D265" t="s">
        <v>80</v>
      </c>
      <c r="E265">
        <v>1</v>
      </c>
      <c r="F265">
        <v>17076</v>
      </c>
      <c r="G265" s="10">
        <f t="shared" si="4"/>
        <v>17076</v>
      </c>
      <c r="H265" s="11" t="str">
        <f>VLOOKUP(VLOOKUP(C265,penjualan!B:C,2,0),pembeli!B:D,2,0)</f>
        <v>Dian Kurniawati</v>
      </c>
    </row>
    <row r="266" spans="2:8" x14ac:dyDescent="0.35">
      <c r="B266">
        <v>263</v>
      </c>
      <c r="C266">
        <v>74</v>
      </c>
      <c r="D266" t="s">
        <v>78</v>
      </c>
      <c r="E266">
        <v>3</v>
      </c>
      <c r="F266">
        <v>15504</v>
      </c>
      <c r="G266" s="10">
        <f t="shared" si="4"/>
        <v>46512</v>
      </c>
      <c r="H266" s="11" t="str">
        <f>VLOOKUP(VLOOKUP(C266,penjualan!B:C,2,0),pembeli!B:D,2,0)</f>
        <v>Eka Wulandari</v>
      </c>
    </row>
    <row r="267" spans="2:8" x14ac:dyDescent="0.35">
      <c r="B267">
        <v>264</v>
      </c>
      <c r="C267">
        <v>59</v>
      </c>
      <c r="D267" t="s">
        <v>78</v>
      </c>
      <c r="E267">
        <v>1</v>
      </c>
      <c r="F267">
        <v>9165</v>
      </c>
      <c r="G267" s="10">
        <f t="shared" si="4"/>
        <v>9165</v>
      </c>
      <c r="H267" s="11" t="str">
        <f>VLOOKUP(VLOOKUP(C267,penjualan!B:C,2,0),pembeli!B:D,2,0)</f>
        <v>Rani Kartika</v>
      </c>
    </row>
    <row r="268" spans="2:8" x14ac:dyDescent="0.35">
      <c r="B268">
        <v>265</v>
      </c>
      <c r="C268">
        <v>71</v>
      </c>
      <c r="D268" t="s">
        <v>34</v>
      </c>
      <c r="E268">
        <v>4</v>
      </c>
      <c r="F268">
        <v>30094</v>
      </c>
      <c r="G268" s="10">
        <f t="shared" si="4"/>
        <v>120376</v>
      </c>
      <c r="H268" s="11" t="str">
        <f>VLOOKUP(VLOOKUP(C268,penjualan!B:C,2,0),pembeli!B:D,2,0)</f>
        <v>Umar Faisal</v>
      </c>
    </row>
    <row r="269" spans="2:8" x14ac:dyDescent="0.35">
      <c r="B269">
        <v>266</v>
      </c>
      <c r="C269">
        <v>77</v>
      </c>
      <c r="D269" t="s">
        <v>36</v>
      </c>
      <c r="E269">
        <v>3</v>
      </c>
      <c r="F269">
        <v>22173</v>
      </c>
      <c r="G269" s="10">
        <f t="shared" si="4"/>
        <v>66519</v>
      </c>
      <c r="H269" s="11" t="str">
        <f>VLOOKUP(VLOOKUP(C269,penjualan!B:C,2,0),pembeli!B:D,2,0)</f>
        <v>Zaki Maulana</v>
      </c>
    </row>
    <row r="270" spans="2:8" x14ac:dyDescent="0.35">
      <c r="B270">
        <v>267</v>
      </c>
      <c r="C270">
        <v>72</v>
      </c>
      <c r="D270" t="s">
        <v>33</v>
      </c>
      <c r="E270">
        <v>4</v>
      </c>
      <c r="F270">
        <v>25000</v>
      </c>
      <c r="G270" s="10">
        <f t="shared" si="4"/>
        <v>100000</v>
      </c>
      <c r="H270" s="11" t="str">
        <f>VLOOKUP(VLOOKUP(C270,penjualan!B:C,2,0),pembeli!B:D,2,0)</f>
        <v>Satria Wijaya</v>
      </c>
    </row>
    <row r="271" spans="2:8" x14ac:dyDescent="0.35">
      <c r="B271">
        <v>268</v>
      </c>
      <c r="C271">
        <v>37</v>
      </c>
      <c r="D271" t="s">
        <v>78</v>
      </c>
      <c r="E271">
        <v>3</v>
      </c>
      <c r="F271">
        <v>31257</v>
      </c>
      <c r="G271" s="10">
        <f t="shared" si="4"/>
        <v>93771</v>
      </c>
      <c r="H271" s="11" t="str">
        <f>VLOOKUP(VLOOKUP(C271,penjualan!B:C,2,0),pembeli!B:D,2,0)</f>
        <v>Kiki Amalia</v>
      </c>
    </row>
    <row r="272" spans="2:8" x14ac:dyDescent="0.35">
      <c r="B272">
        <v>269</v>
      </c>
      <c r="C272">
        <v>74</v>
      </c>
      <c r="D272" t="s">
        <v>33</v>
      </c>
      <c r="E272">
        <v>4</v>
      </c>
      <c r="F272">
        <v>32043</v>
      </c>
      <c r="G272" s="10">
        <f t="shared" si="4"/>
        <v>128172</v>
      </c>
      <c r="H272" s="11" t="str">
        <f>VLOOKUP(VLOOKUP(C272,penjualan!B:C,2,0),pembeli!B:D,2,0)</f>
        <v>Eka Wulandari</v>
      </c>
    </row>
    <row r="273" spans="2:8" x14ac:dyDescent="0.35">
      <c r="B273">
        <v>270</v>
      </c>
      <c r="C273">
        <v>71</v>
      </c>
      <c r="D273" t="s">
        <v>35</v>
      </c>
      <c r="E273">
        <v>1</v>
      </c>
      <c r="F273">
        <v>35934</v>
      </c>
      <c r="G273" s="10">
        <f t="shared" si="4"/>
        <v>35934</v>
      </c>
      <c r="H273" s="11" t="str">
        <f>VLOOKUP(VLOOKUP(C273,penjualan!B:C,2,0),pembeli!B:D,2,0)</f>
        <v>Umar Faisal</v>
      </c>
    </row>
    <row r="274" spans="2:8" x14ac:dyDescent="0.35">
      <c r="B274">
        <v>271</v>
      </c>
      <c r="C274">
        <v>54</v>
      </c>
      <c r="D274" t="s">
        <v>35</v>
      </c>
      <c r="E274">
        <v>4</v>
      </c>
      <c r="F274">
        <v>18294</v>
      </c>
      <c r="G274" s="10">
        <f t="shared" si="4"/>
        <v>73176</v>
      </c>
      <c r="H274" s="11" t="str">
        <f>VLOOKUP(VLOOKUP(C274,penjualan!B:C,2,0),pembeli!B:D,2,0)</f>
        <v>Zaki Maulana</v>
      </c>
    </row>
    <row r="275" spans="2:8" x14ac:dyDescent="0.35">
      <c r="B275">
        <v>272</v>
      </c>
      <c r="C275">
        <v>58</v>
      </c>
      <c r="D275" t="s">
        <v>36</v>
      </c>
      <c r="E275">
        <v>3</v>
      </c>
      <c r="F275">
        <v>37819</v>
      </c>
      <c r="G275" s="10">
        <f t="shared" si="4"/>
        <v>113457</v>
      </c>
      <c r="H275" s="11" t="str">
        <f>VLOOKUP(VLOOKUP(C275,penjualan!B:C,2,0),pembeli!B:D,2,0)</f>
        <v>Kiki Amalia</v>
      </c>
    </row>
    <row r="276" spans="2:8" x14ac:dyDescent="0.35">
      <c r="B276">
        <v>273</v>
      </c>
      <c r="C276">
        <v>67</v>
      </c>
      <c r="D276" t="s">
        <v>32</v>
      </c>
      <c r="E276">
        <v>1</v>
      </c>
      <c r="F276">
        <v>19904</v>
      </c>
      <c r="G276" s="10">
        <f t="shared" si="4"/>
        <v>19904</v>
      </c>
      <c r="H276" s="11" t="str">
        <f>VLOOKUP(VLOOKUP(C276,penjualan!B:C,2,0),pembeli!B:D,2,0)</f>
        <v>Satria Wijaya</v>
      </c>
    </row>
    <row r="277" spans="2:8" x14ac:dyDescent="0.35">
      <c r="B277">
        <v>274</v>
      </c>
      <c r="C277">
        <v>89</v>
      </c>
      <c r="D277" t="s">
        <v>80</v>
      </c>
      <c r="E277">
        <v>2</v>
      </c>
      <c r="F277">
        <v>33763</v>
      </c>
      <c r="G277" s="10">
        <f t="shared" si="4"/>
        <v>67526</v>
      </c>
      <c r="H277" s="11" t="str">
        <f>VLOOKUP(VLOOKUP(C277,penjualan!B:C,2,0),pembeli!B:D,2,0)</f>
        <v>Zaki Maulana</v>
      </c>
    </row>
    <row r="278" spans="2:8" x14ac:dyDescent="0.35">
      <c r="B278">
        <v>275</v>
      </c>
      <c r="C278">
        <v>97</v>
      </c>
      <c r="D278" t="s">
        <v>78</v>
      </c>
      <c r="E278">
        <v>2</v>
      </c>
      <c r="F278">
        <v>39385</v>
      </c>
      <c r="G278" s="10">
        <f t="shared" si="4"/>
        <v>78770</v>
      </c>
      <c r="H278" s="11" t="str">
        <f>VLOOKUP(VLOOKUP(C278,penjualan!B:C,2,0),pembeli!B:D,2,0)</f>
        <v>Zaki Maulana</v>
      </c>
    </row>
    <row r="279" spans="2:8" x14ac:dyDescent="0.35">
      <c r="B279">
        <v>276</v>
      </c>
      <c r="C279">
        <v>80</v>
      </c>
      <c r="D279" t="s">
        <v>32</v>
      </c>
      <c r="E279">
        <v>2</v>
      </c>
      <c r="F279">
        <v>26138</v>
      </c>
      <c r="G279" s="10">
        <f t="shared" si="4"/>
        <v>52276</v>
      </c>
      <c r="H279" s="11" t="str">
        <f>VLOOKUP(VLOOKUP(C279,penjualan!B:C,2,0),pembeli!B:D,2,0)</f>
        <v>Nanda Saputra</v>
      </c>
    </row>
    <row r="280" spans="2:8" x14ac:dyDescent="0.35">
      <c r="B280">
        <v>277</v>
      </c>
      <c r="C280">
        <v>46</v>
      </c>
      <c r="D280" t="s">
        <v>79</v>
      </c>
      <c r="E280">
        <v>3</v>
      </c>
      <c r="F280">
        <v>13669</v>
      </c>
      <c r="G280" s="10">
        <f t="shared" si="4"/>
        <v>41007</v>
      </c>
      <c r="H280" s="11" t="str">
        <f>VLOOKUP(VLOOKUP(C280,penjualan!B:C,2,0),pembeli!B:D,2,0)</f>
        <v>Kiki Amalia</v>
      </c>
    </row>
    <row r="281" spans="2:8" x14ac:dyDescent="0.35">
      <c r="B281">
        <v>278</v>
      </c>
      <c r="C281">
        <v>70</v>
      </c>
      <c r="D281" t="s">
        <v>36</v>
      </c>
      <c r="E281">
        <v>3</v>
      </c>
      <c r="F281">
        <v>24681</v>
      </c>
      <c r="G281" s="10">
        <f t="shared" si="4"/>
        <v>74043</v>
      </c>
      <c r="H281" s="11" t="str">
        <f>VLOOKUP(VLOOKUP(C281,penjualan!B:C,2,0),pembeli!B:D,2,0)</f>
        <v>Hari Setiawan</v>
      </c>
    </row>
    <row r="282" spans="2:8" x14ac:dyDescent="0.35">
      <c r="B282">
        <v>279</v>
      </c>
      <c r="C282">
        <v>98</v>
      </c>
      <c r="D282" t="s">
        <v>33</v>
      </c>
      <c r="E282">
        <v>2</v>
      </c>
      <c r="F282">
        <v>31890</v>
      </c>
      <c r="G282" s="10">
        <f t="shared" si="4"/>
        <v>63780</v>
      </c>
      <c r="H282" s="11" t="str">
        <f>VLOOKUP(VLOOKUP(C282,penjualan!B:C,2,0),pembeli!B:D,2,0)</f>
        <v>Andi Pratama</v>
      </c>
    </row>
    <row r="283" spans="2:8" x14ac:dyDescent="0.35">
      <c r="B283">
        <v>280</v>
      </c>
      <c r="C283">
        <v>42</v>
      </c>
      <c r="D283" t="s">
        <v>80</v>
      </c>
      <c r="E283">
        <v>5</v>
      </c>
      <c r="F283">
        <v>30833</v>
      </c>
      <c r="G283" s="10">
        <f t="shared" si="4"/>
        <v>154165</v>
      </c>
      <c r="H283" s="11" t="str">
        <f>VLOOKUP(VLOOKUP(C283,penjualan!B:C,2,0),pembeli!B:D,2,0)</f>
        <v>Joko Susanto</v>
      </c>
    </row>
    <row r="284" spans="2:8" x14ac:dyDescent="0.35">
      <c r="B284">
        <v>281</v>
      </c>
      <c r="C284">
        <v>28</v>
      </c>
      <c r="D284" t="s">
        <v>33</v>
      </c>
      <c r="E284">
        <v>5</v>
      </c>
      <c r="F284">
        <v>16471</v>
      </c>
      <c r="G284" s="10">
        <f t="shared" si="4"/>
        <v>82355</v>
      </c>
      <c r="H284" s="11" t="str">
        <f>VLOOKUP(VLOOKUP(C284,penjualan!B:C,2,0),pembeli!B:D,2,0)</f>
        <v>Oka Pramana</v>
      </c>
    </row>
    <row r="285" spans="2:8" x14ac:dyDescent="0.35">
      <c r="B285">
        <v>282</v>
      </c>
      <c r="C285">
        <v>56</v>
      </c>
      <c r="D285" t="s">
        <v>32</v>
      </c>
      <c r="E285">
        <v>4</v>
      </c>
      <c r="F285">
        <v>20716</v>
      </c>
      <c r="G285" s="10">
        <f t="shared" si="4"/>
        <v>82864</v>
      </c>
      <c r="H285" s="11" t="str">
        <f>VLOOKUP(VLOOKUP(C285,penjualan!B:C,2,0),pembeli!B:D,2,0)</f>
        <v>Wahyu Hidayat</v>
      </c>
    </row>
    <row r="286" spans="2:8" x14ac:dyDescent="0.35">
      <c r="B286">
        <v>283</v>
      </c>
      <c r="C286">
        <v>57</v>
      </c>
      <c r="D286" t="s">
        <v>78</v>
      </c>
      <c r="E286">
        <v>5</v>
      </c>
      <c r="F286">
        <v>10181</v>
      </c>
      <c r="G286" s="10">
        <f t="shared" si="4"/>
        <v>50905</v>
      </c>
      <c r="H286" s="11" t="str">
        <f>VLOOKUP(VLOOKUP(C286,penjualan!B:C,2,0),pembeli!B:D,2,0)</f>
        <v>Umar Faisal</v>
      </c>
    </row>
    <row r="287" spans="2:8" x14ac:dyDescent="0.35">
      <c r="B287">
        <v>284</v>
      </c>
      <c r="C287">
        <v>5</v>
      </c>
      <c r="D287" t="s">
        <v>78</v>
      </c>
      <c r="E287">
        <v>3</v>
      </c>
      <c r="F287">
        <v>38218</v>
      </c>
      <c r="G287" s="10">
        <f t="shared" si="4"/>
        <v>114654</v>
      </c>
      <c r="H287" s="11" t="str">
        <f>VLOOKUP(VLOOKUP(C287,penjualan!B:C,2,0),pembeli!B:D,2,0)</f>
        <v>Putri Amelia</v>
      </c>
    </row>
    <row r="288" spans="2:8" x14ac:dyDescent="0.35">
      <c r="B288">
        <v>285</v>
      </c>
      <c r="C288">
        <v>29</v>
      </c>
      <c r="D288" t="s">
        <v>79</v>
      </c>
      <c r="E288">
        <v>5</v>
      </c>
      <c r="F288">
        <v>21531</v>
      </c>
      <c r="G288" s="10">
        <f t="shared" si="4"/>
        <v>107655</v>
      </c>
      <c r="H288" s="11" t="str">
        <f>VLOOKUP(VLOOKUP(C288,penjualan!B:C,2,0),pembeli!B:D,2,0)</f>
        <v>Joko Susanto</v>
      </c>
    </row>
    <row r="289" spans="2:8" x14ac:dyDescent="0.35">
      <c r="B289">
        <v>286</v>
      </c>
      <c r="C289">
        <v>22</v>
      </c>
      <c r="D289" t="s">
        <v>78</v>
      </c>
      <c r="E289">
        <v>2</v>
      </c>
      <c r="F289">
        <v>25540</v>
      </c>
      <c r="G289" s="10">
        <f t="shared" si="4"/>
        <v>51080</v>
      </c>
      <c r="H289" s="11" t="str">
        <f>VLOOKUP(VLOOKUP(C289,penjualan!B:C,2,0),pembeli!B:D,2,0)</f>
        <v>Satria Wijaya</v>
      </c>
    </row>
    <row r="290" spans="2:8" x14ac:dyDescent="0.35">
      <c r="B290">
        <v>287</v>
      </c>
      <c r="C290">
        <v>79</v>
      </c>
      <c r="D290" t="s">
        <v>34</v>
      </c>
      <c r="E290">
        <v>1</v>
      </c>
      <c r="F290">
        <v>8403</v>
      </c>
      <c r="G290" s="10">
        <f t="shared" si="4"/>
        <v>8403</v>
      </c>
      <c r="H290" s="11" t="str">
        <f>VLOOKUP(VLOOKUP(C290,penjualan!B:C,2,0),pembeli!B:D,2,0)</f>
        <v>Yoga Rahman</v>
      </c>
    </row>
    <row r="291" spans="2:8" x14ac:dyDescent="0.35">
      <c r="B291">
        <v>288</v>
      </c>
      <c r="C291">
        <v>21</v>
      </c>
      <c r="D291" t="s">
        <v>32</v>
      </c>
      <c r="E291">
        <v>4</v>
      </c>
      <c r="F291">
        <v>28949</v>
      </c>
      <c r="G291" s="10">
        <f t="shared" si="4"/>
        <v>115796</v>
      </c>
      <c r="H291" s="11" t="str">
        <f>VLOOKUP(VLOOKUP(C291,penjualan!B:C,2,0),pembeli!B:D,2,0)</f>
        <v>Tiara Anggraini</v>
      </c>
    </row>
    <row r="292" spans="2:8" x14ac:dyDescent="0.35">
      <c r="B292">
        <v>289</v>
      </c>
      <c r="C292">
        <v>53</v>
      </c>
      <c r="D292" t="s">
        <v>33</v>
      </c>
      <c r="E292">
        <v>1</v>
      </c>
      <c r="F292">
        <v>17470</v>
      </c>
      <c r="G292" s="10">
        <f t="shared" si="4"/>
        <v>17470</v>
      </c>
      <c r="H292" s="11" t="str">
        <f>VLOOKUP(VLOOKUP(C292,penjualan!B:C,2,0),pembeli!B:D,2,0)</f>
        <v>Umar Faisal</v>
      </c>
    </row>
    <row r="293" spans="2:8" x14ac:dyDescent="0.35">
      <c r="B293">
        <v>290</v>
      </c>
      <c r="C293">
        <v>2</v>
      </c>
      <c r="D293" t="s">
        <v>34</v>
      </c>
      <c r="E293">
        <v>3</v>
      </c>
      <c r="F293">
        <v>32419</v>
      </c>
      <c r="G293" s="10">
        <f t="shared" si="4"/>
        <v>97257</v>
      </c>
      <c r="H293" s="11" t="str">
        <f>VLOOKUP(VLOOKUP(C293,penjualan!B:C,2,0),pembeli!B:D,2,0)</f>
        <v>Putri Amelia</v>
      </c>
    </row>
    <row r="294" spans="2:8" x14ac:dyDescent="0.35">
      <c r="B294">
        <v>291</v>
      </c>
      <c r="C294">
        <v>90</v>
      </c>
      <c r="D294" t="s">
        <v>33</v>
      </c>
      <c r="E294">
        <v>3</v>
      </c>
      <c r="F294">
        <v>10900</v>
      </c>
      <c r="G294" s="10">
        <f t="shared" si="4"/>
        <v>32700</v>
      </c>
      <c r="H294" s="11" t="str">
        <f>VLOOKUP(VLOOKUP(C294,penjualan!B:C,2,0),pembeli!B:D,2,0)</f>
        <v>Yoga Rahman</v>
      </c>
    </row>
    <row r="295" spans="2:8" x14ac:dyDescent="0.35">
      <c r="B295">
        <v>292</v>
      </c>
      <c r="C295">
        <v>27</v>
      </c>
      <c r="D295" t="s">
        <v>79</v>
      </c>
      <c r="E295">
        <v>4</v>
      </c>
      <c r="F295">
        <v>21690</v>
      </c>
      <c r="G295" s="10">
        <f t="shared" si="4"/>
        <v>86760</v>
      </c>
      <c r="H295" s="11" t="str">
        <f>VLOOKUP(VLOOKUP(C295,penjualan!B:C,2,0),pembeli!B:D,2,0)</f>
        <v>Oka Pramana</v>
      </c>
    </row>
    <row r="296" spans="2:8" x14ac:dyDescent="0.35">
      <c r="B296">
        <v>293</v>
      </c>
      <c r="C296">
        <v>38</v>
      </c>
      <c r="D296" t="s">
        <v>79</v>
      </c>
      <c r="E296">
        <v>2</v>
      </c>
      <c r="F296">
        <v>25355</v>
      </c>
      <c r="G296" s="10">
        <f t="shared" si="4"/>
        <v>50710</v>
      </c>
      <c r="H296" s="11" t="str">
        <f>VLOOKUP(VLOOKUP(C296,penjualan!B:C,2,0),pembeli!B:D,2,0)</f>
        <v>Wahyu Hidayat</v>
      </c>
    </row>
    <row r="297" spans="2:8" x14ac:dyDescent="0.35">
      <c r="B297">
        <v>294</v>
      </c>
      <c r="C297">
        <v>84</v>
      </c>
      <c r="D297" t="s">
        <v>35</v>
      </c>
      <c r="E297">
        <v>2</v>
      </c>
      <c r="F297">
        <v>6245</v>
      </c>
      <c r="G297" s="10">
        <f t="shared" si="4"/>
        <v>12490</v>
      </c>
      <c r="H297" s="11" t="str">
        <f>VLOOKUP(VLOOKUP(C297,penjualan!B:C,2,0),pembeli!B:D,2,0)</f>
        <v>Oka Pramana</v>
      </c>
    </row>
    <row r="298" spans="2:8" x14ac:dyDescent="0.35">
      <c r="B298">
        <v>295</v>
      </c>
      <c r="C298">
        <v>2</v>
      </c>
      <c r="D298" t="s">
        <v>32</v>
      </c>
      <c r="E298">
        <v>2</v>
      </c>
      <c r="F298">
        <v>18077</v>
      </c>
      <c r="G298" s="10">
        <f t="shared" si="4"/>
        <v>36154</v>
      </c>
      <c r="H298" s="11" t="str">
        <f>VLOOKUP(VLOOKUP(C298,penjualan!B:C,2,0),pembeli!B:D,2,0)</f>
        <v>Putri Amelia</v>
      </c>
    </row>
    <row r="299" spans="2:8" x14ac:dyDescent="0.35">
      <c r="B299">
        <v>296</v>
      </c>
      <c r="C299">
        <v>49</v>
      </c>
      <c r="D299" t="s">
        <v>36</v>
      </c>
      <c r="E299">
        <v>5</v>
      </c>
      <c r="F299">
        <v>30928</v>
      </c>
      <c r="G299" s="10">
        <f t="shared" si="4"/>
        <v>154640</v>
      </c>
      <c r="H299" s="11" t="str">
        <f>VLOOKUP(VLOOKUP(C299,penjualan!B:C,2,0),pembeli!B:D,2,0)</f>
        <v>Maman Ramdan</v>
      </c>
    </row>
    <row r="300" spans="2:8" x14ac:dyDescent="0.35">
      <c r="B300">
        <v>297</v>
      </c>
      <c r="C300">
        <v>57</v>
      </c>
      <c r="D300" t="s">
        <v>33</v>
      </c>
      <c r="E300">
        <v>5</v>
      </c>
      <c r="F300">
        <v>18844</v>
      </c>
      <c r="G300" s="10">
        <f t="shared" si="4"/>
        <v>94220</v>
      </c>
      <c r="H300" s="11" t="str">
        <f>VLOOKUP(VLOOKUP(C300,penjualan!B:C,2,0),pembeli!B:D,2,0)</f>
        <v>Umar Faisal</v>
      </c>
    </row>
    <row r="301" spans="2:8" x14ac:dyDescent="0.35">
      <c r="B301">
        <v>298</v>
      </c>
      <c r="C301">
        <v>11</v>
      </c>
      <c r="D301" t="s">
        <v>79</v>
      </c>
      <c r="E301">
        <v>1</v>
      </c>
      <c r="F301">
        <v>6853</v>
      </c>
      <c r="G301" s="10">
        <f t="shared" si="4"/>
        <v>6853</v>
      </c>
      <c r="H301" s="11" t="str">
        <f>VLOOKUP(VLOOKUP(C301,penjualan!B:C,2,0),pembeli!B:D,2,0)</f>
        <v>Dian Kurniawati</v>
      </c>
    </row>
    <row r="302" spans="2:8" x14ac:dyDescent="0.35">
      <c r="B302">
        <v>299</v>
      </c>
      <c r="C302">
        <v>82</v>
      </c>
      <c r="D302" t="s">
        <v>78</v>
      </c>
      <c r="E302">
        <v>5</v>
      </c>
      <c r="F302">
        <v>17995</v>
      </c>
      <c r="G302" s="10">
        <f t="shared" si="4"/>
        <v>89975</v>
      </c>
      <c r="H302" s="11" t="str">
        <f>VLOOKUP(VLOOKUP(C302,penjualan!B:C,2,0),pembeli!B:D,2,0)</f>
        <v>Xenia Putri</v>
      </c>
    </row>
    <row r="303" spans="2:8" x14ac:dyDescent="0.35">
      <c r="B303">
        <v>300</v>
      </c>
      <c r="C303">
        <v>73</v>
      </c>
      <c r="D303" t="s">
        <v>32</v>
      </c>
      <c r="E303">
        <v>5</v>
      </c>
      <c r="F303">
        <v>23564</v>
      </c>
      <c r="G303" s="10">
        <f t="shared" si="4"/>
        <v>117820</v>
      </c>
      <c r="H303" s="11" t="str">
        <f>VLOOKUP(VLOOKUP(C303,penjualan!B:C,2,0),pembeli!B:D,2,0)</f>
        <v>Bayu Fadilah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penjualan</vt:lpstr>
      <vt:lpstr>pembeli</vt:lpstr>
      <vt:lpstr>penjualan_detail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myPC</dc:creator>
  <cp:lastModifiedBy>myPC</cp:lastModifiedBy>
  <dcterms:created xsi:type="dcterms:W3CDTF">2025-12-09T03:28:20Z</dcterms:created>
  <dcterms:modified xsi:type="dcterms:W3CDTF">2025-12-09T04:14:17Z</dcterms:modified>
</cp:coreProperties>
</file>